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st.baintern.de\dfs\435\Ablagen\D43502-JC-Stadt-Kassel\B-Background\B06-Projektbüro\Tausch\Ausschreibungen\Vergabeverfahren\Formulare und Vordrucke\Internetvordrucke BaE\"/>
    </mc:Choice>
  </mc:AlternateContent>
  <bookViews>
    <workbookView xWindow="0" yWindow="0" windowWidth="28800" windowHeight="10935" tabRatio="599"/>
  </bookViews>
  <sheets>
    <sheet name="AusbVerg" sheetId="1" r:id="rId1"/>
  </sheets>
  <definedNames>
    <definedName name="_xlnm._FilterDatabase" localSheetId="0" hidden="1">AusbVerg!$C$19:$I$19</definedName>
    <definedName name="_xlnm.Print_Area" localSheetId="0">AusbVerg!$B$1:$T$65</definedName>
    <definedName name="Z_2989E3AF_B63F_4DF2_8C20_91839C90C09D_.wvu.Cols" localSheetId="0" hidden="1">AusbVerg!$U:$X</definedName>
    <definedName name="Z_2989E3AF_B63F_4DF2_8C20_91839C90C09D_.wvu.FilterData" localSheetId="0" hidden="1">AusbVerg!$C$19:$I$52</definedName>
    <definedName name="Z_91496D87_36A7_48A5_9BAF_69F888C5301B_.wvu.FilterData" localSheetId="0" hidden="1">AusbVerg!$C$19:$I$19</definedName>
  </definedNames>
  <calcPr calcId="162913"/>
  <customWorkbookViews>
    <customWorkbookView name="ScheerH - Persönliche Ansicht" guid="{2989E3AF-B63F-4DF2-8C20-91839C90C09D}" mergeInterval="0" personalView="1" maximized="1" xWindow="1" yWindow="1" windowWidth="1148" windowHeight="626" tabRatio="599" activeSheetId="1"/>
    <customWorkbookView name="ScheerHans-Jürgen - Persönliche Ansicht" guid="{91496D87-36A7-48A5-9BAF-69F888C5301B}" mergeInterval="0" personalView="1" maximized="1" windowWidth="1006" windowHeight="494" activeSheetId="2"/>
  </customWorkbookViews>
</workbook>
</file>

<file path=xl/calcChain.xml><?xml version="1.0" encoding="utf-8"?>
<calcChain xmlns="http://schemas.openxmlformats.org/spreadsheetml/2006/main">
  <c r="I7" i="1" l="1"/>
  <c r="N50" i="1"/>
  <c r="N29" i="1"/>
  <c r="N44" i="1"/>
  <c r="N25" i="1"/>
  <c r="N21" i="1"/>
  <c r="N47" i="1"/>
  <c r="N51" i="1"/>
  <c r="N49" i="1"/>
  <c r="N35" i="1"/>
  <c r="N48" i="1"/>
  <c r="N24" i="1"/>
  <c r="N32" i="1"/>
  <c r="N39" i="1"/>
  <c r="N38" i="1"/>
  <c r="N31" i="1"/>
  <c r="N36" i="1"/>
  <c r="N42" i="1"/>
  <c r="N26" i="1"/>
  <c r="N27" i="1"/>
  <c r="N34" i="1"/>
  <c r="N46" i="1"/>
  <c r="N41" i="1"/>
  <c r="N43" i="1"/>
  <c r="N20" i="1"/>
  <c r="N23" i="1"/>
  <c r="N40" i="1"/>
  <c r="N30" i="1"/>
  <c r="N45" i="1"/>
  <c r="N22" i="1"/>
  <c r="N28" i="1"/>
  <c r="N37" i="1"/>
  <c r="N33" i="1"/>
  <c r="N52" i="1" l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O56" i="1" l="1"/>
  <c r="O58" i="1"/>
  <c r="W52" i="1"/>
  <c r="W45" i="1"/>
  <c r="W47" i="1"/>
  <c r="P52" i="1" s="1"/>
  <c r="L52" i="1" l="1"/>
  <c r="S52" i="1"/>
  <c r="T52" i="1"/>
  <c r="T58" i="1" s="1"/>
  <c r="Q52" i="1" l="1"/>
  <c r="T56" i="1"/>
  <c r="R56" i="1" l="1"/>
  <c r="R58" i="1"/>
</calcChain>
</file>

<file path=xl/comments1.xml><?xml version="1.0" encoding="utf-8"?>
<comments xmlns="http://schemas.openxmlformats.org/spreadsheetml/2006/main">
  <authors>
    <author>EnkeC</author>
    <author>Michi</author>
    <author>GrieseF001</author>
    <author>Michael</author>
    <author>ScheerH</author>
  </authors>
  <commentList>
    <comment ref="R16" authorId="0" shapeId="0">
      <text>
        <r>
          <rPr>
            <b/>
            <u/>
            <sz val="9"/>
            <color indexed="81"/>
            <rFont val="Segoe UI"/>
            <family val="2"/>
          </rPr>
          <t xml:space="preserve">Abschlag ZAG
</t>
        </r>
        <r>
          <rPr>
            <b/>
            <sz val="9"/>
            <color indexed="81"/>
            <rFont val="Segoe UI"/>
            <family val="2"/>
          </rPr>
          <t>Auf den Abschlag ZAG kann mit der Abrechnung des ersten Maßnahmemonats verzichtet werden.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 xml:space="preserve">nur BaE int (Verfahren ab 2013):
ab dem 2. Ausbildungsjahr kann die integrative Ausbildung in kooperativer Form durchgeführt werden (s. § 28 (4b) des Vertrages). 
</t>
        </r>
      </text>
    </comment>
    <comment ref="J18" authorId="2" shapeId="0">
      <text>
        <r>
          <rPr>
            <b/>
            <sz val="9"/>
            <color indexed="81"/>
            <rFont val="Tahoma"/>
            <family val="2"/>
          </rPr>
          <t>Anzahl der Tage ohne Anspruch auf Zuschuss zur Ausbildungsvergütung</t>
        </r>
      </text>
    </comment>
    <comment ref="K18" authorId="0" shapeId="0">
      <text>
        <r>
          <rPr>
            <b/>
            <sz val="9"/>
            <color indexed="81"/>
            <rFont val="Segoe UI"/>
            <family val="2"/>
          </rPr>
          <t>Mindetsausbildungsvergütung nach § 17 BBiG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8" authorId="3" shapeId="0">
      <text>
        <r>
          <rPr>
            <b/>
            <sz val="8"/>
            <color indexed="81"/>
            <rFont val="Tahoma"/>
            <family val="2"/>
          </rPr>
          <t>AG-Anteil an SV, PV, etc.
BG Beitrag ggf. im Maßnahme-kostensatz enthalten 
(s. Vergabeunterlagen)</t>
        </r>
      </text>
    </comment>
    <comment ref="M18" authorId="4" shapeId="0">
      <text>
        <r>
          <rPr>
            <b/>
            <sz val="8"/>
            <color indexed="81"/>
            <rFont val="Tahoma"/>
            <family val="2"/>
          </rPr>
          <t>BG-Beitrag ggf. im
Maßnahmekostensatz
enthalten.
(s. Vergabeunterlagen)</t>
        </r>
      </text>
    </comment>
  </commentList>
</comments>
</file>

<file path=xl/sharedStrings.xml><?xml version="1.0" encoding="utf-8"?>
<sst xmlns="http://schemas.openxmlformats.org/spreadsheetml/2006/main" count="75" uniqueCount="70">
  <si>
    <t>Teilnehmer</t>
  </si>
  <si>
    <t>Eintritt</t>
  </si>
  <si>
    <t>Austritt</t>
  </si>
  <si>
    <t>Ausbildungs-</t>
  </si>
  <si>
    <t>vergütung</t>
  </si>
  <si>
    <t>Träger:</t>
  </si>
  <si>
    <t>Nr.</t>
  </si>
  <si>
    <t>Name, Vorname</t>
  </si>
  <si>
    <t>Sozial-</t>
  </si>
  <si>
    <t>abgaben</t>
  </si>
  <si>
    <t>Ausbildungsbeginn:</t>
  </si>
  <si>
    <t>Abrechnungsmonat:</t>
  </si>
  <si>
    <t>Gesamt</t>
  </si>
  <si>
    <t>Datum:</t>
  </si>
  <si>
    <t>BG Beitrag</t>
  </si>
  <si>
    <t>Reha</t>
  </si>
  <si>
    <t>Regeln:</t>
  </si>
  <si>
    <t>1. Gründe für Fehlzeiten</t>
  </si>
  <si>
    <t>sonstiges</t>
  </si>
  <si>
    <t>Fehltage im Monat</t>
  </si>
  <si>
    <t>Fehlstunden im Monat</t>
  </si>
  <si>
    <t>Kündigung AG zum</t>
  </si>
  <si>
    <t>Elternzeit ab</t>
  </si>
  <si>
    <t>Mutterschutz ab</t>
  </si>
  <si>
    <t>Kündigung TN zum</t>
  </si>
  <si>
    <t>Reha:</t>
  </si>
  <si>
    <t>Anzahl NR:</t>
  </si>
  <si>
    <t>Anzahl R:</t>
  </si>
  <si>
    <t>Krankheitstage im Monat</t>
  </si>
  <si>
    <t>Prfg.nicht best. -Wiederholer bis</t>
  </si>
  <si>
    <t>Prfg. bestanden am</t>
  </si>
  <si>
    <t>R</t>
  </si>
  <si>
    <t>j</t>
  </si>
  <si>
    <t xml:space="preserve">Telefon: </t>
  </si>
  <si>
    <t>Stempel / Unterschrift</t>
  </si>
  <si>
    <t>Maßn.-Nr.:</t>
  </si>
  <si>
    <t>Ansprechpartner:</t>
  </si>
  <si>
    <t>E-Mail:</t>
  </si>
  <si>
    <t>Bemerkungen (Auswahl s. Klappliste)</t>
  </si>
  <si>
    <t>Maßnahmekosten:</t>
  </si>
  <si>
    <t>Berechnung:</t>
  </si>
  <si>
    <t>TN</t>
  </si>
  <si>
    <t xml:space="preserve">           Berufsausbildung in außerbetrieblichen Einrichtungen (BaE)</t>
  </si>
  <si>
    <t>Bankverbindung:</t>
  </si>
  <si>
    <t>IBAN:</t>
  </si>
  <si>
    <t>BIC:</t>
  </si>
  <si>
    <t>Rechnung:</t>
  </si>
  <si>
    <t>Träger Kunden-Nr.:</t>
  </si>
  <si>
    <t>Kostensatz je Teilnehmer:</t>
  </si>
  <si>
    <t>Beginn</t>
  </si>
  <si>
    <t>Ende</t>
  </si>
  <si>
    <t>kooperative Form</t>
  </si>
  <si>
    <t>Tage ohne</t>
  </si>
  <si>
    <t>Anspruch ZAG</t>
  </si>
  <si>
    <t>Vergabenummer/Los:</t>
  </si>
  <si>
    <t>Das Leistungsverzeichnis/Losblatt sowie die Vertragsbedingungen sind zu berücksichtigen.</t>
  </si>
  <si>
    <t>Restzahlung:</t>
  </si>
  <si>
    <t>NR:</t>
  </si>
  <si>
    <t>R:</t>
  </si>
  <si>
    <t>erh. Abschlagszahlung:</t>
  </si>
  <si>
    <t>neue Abschlagszahlung:</t>
  </si>
  <si>
    <r>
      <t xml:space="preserve">Bitte senden Sie die Abrechnung bis </t>
    </r>
    <r>
      <rPr>
        <b/>
        <u/>
        <sz val="11"/>
        <rFont val="Arial"/>
        <family val="2"/>
      </rPr>
      <t>spätestens 9. des Folgemonats</t>
    </r>
    <r>
      <rPr>
        <b/>
        <sz val="11"/>
        <rFont val="Arial"/>
        <family val="2"/>
      </rPr>
      <t xml:space="preserve"> ohne Anschreiben und nur per Post an den zuständigen Bedarfsträger</t>
    </r>
  </si>
  <si>
    <t xml:space="preserve">Die Anwesenheitsliste </t>
  </si>
  <si>
    <t>!</t>
  </si>
  <si>
    <t>Übermittlungsart auswählen</t>
  </si>
  <si>
    <t>Stand: 03.02.2020</t>
  </si>
  <si>
    <t>Nachweis über die gezahlte Ausbildungvergütung einschl. des vom Träger zu zahlenden Anteils am Gesamtsozialversicherungsbeitrag</t>
  </si>
  <si>
    <t>Berufsausbildung in außerbetrieblichen Einrichtungen (BaE) - Ausbildungsbeginn ab 01.01.2020</t>
  </si>
  <si>
    <t>Auf den Abschlag zum ZAG wird verzichtet: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</si>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</sst>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&quot;.&quot;"/>
    <numFmt numFmtId="165" formatCode="mmmm\ yyyy"/>
    <numFmt numFmtId="166" formatCode="#,##0.00\ &quot;€&quot;"/>
    <numFmt numFmtId="167" formatCode="#,##0.00\ _€"/>
    <numFmt numFmtId="168" formatCode="mmm/\ yyyy"/>
  </numFmts>
  <fonts count="2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2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u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Border="1"/>
    <xf numFmtId="166" fontId="0" fillId="0" borderId="0" xfId="0" applyNumberFormat="1"/>
    <xf numFmtId="0" fontId="0" fillId="0" borderId="0" xfId="0" applyProtection="1">
      <protection locked="0"/>
    </xf>
    <xf numFmtId="0" fontId="8" fillId="0" borderId="0" xfId="0" applyFont="1"/>
    <xf numFmtId="14" fontId="0" fillId="2" borderId="1" xfId="0" applyNumberForma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 applyProtection="1">
      <alignment horizontal="right" vertic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4" fontId="0" fillId="0" borderId="0" xfId="0" applyNumberFormat="1"/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Border="1" applyAlignment="1" applyProtection="1">
      <alignment horizontal="left"/>
    </xf>
    <xf numFmtId="14" fontId="7" fillId="0" borderId="0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horizontal="left"/>
    </xf>
    <xf numFmtId="0" fontId="8" fillId="0" borderId="0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14" fontId="2" fillId="2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14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14" fontId="2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0" fillId="0" borderId="0" xfId="0" applyFont="1" applyBorder="1"/>
    <xf numFmtId="0" fontId="2" fillId="0" borderId="0" xfId="0" applyFont="1" applyBorder="1" applyAlignment="1" applyProtection="1"/>
    <xf numFmtId="0" fontId="2" fillId="0" borderId="12" xfId="0" applyFont="1" applyBorder="1" applyAlignment="1" applyProtection="1">
      <alignment horizontal="center"/>
      <protection locked="0"/>
    </xf>
    <xf numFmtId="0" fontId="0" fillId="0" borderId="13" xfId="0" applyBorder="1"/>
    <xf numFmtId="0" fontId="0" fillId="0" borderId="8" xfId="0" applyBorder="1"/>
    <xf numFmtId="0" fontId="0" fillId="0" borderId="15" xfId="0" applyBorder="1"/>
    <xf numFmtId="0" fontId="0" fillId="0" borderId="16" xfId="0" applyBorder="1" applyAlignment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0" borderId="16" xfId="0" applyBorder="1"/>
    <xf numFmtId="0" fontId="0" fillId="0" borderId="15" xfId="0" applyBorder="1" applyProtection="1"/>
    <xf numFmtId="0" fontId="0" fillId="0" borderId="12" xfId="0" applyBorder="1"/>
    <xf numFmtId="0" fontId="6" fillId="3" borderId="17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left"/>
    </xf>
    <xf numFmtId="165" fontId="2" fillId="0" borderId="8" xfId="0" applyNumberFormat="1" applyFont="1" applyFill="1" applyBorder="1" applyAlignment="1" applyProtection="1">
      <alignment horizontal="left"/>
    </xf>
    <xf numFmtId="165" fontId="2" fillId="0" borderId="8" xfId="0" applyNumberFormat="1" applyFont="1" applyFill="1" applyBorder="1" applyAlignment="1" applyProtection="1"/>
    <xf numFmtId="0" fontId="3" fillId="2" borderId="8" xfId="0" applyFont="1" applyFill="1" applyBorder="1" applyAlignment="1" applyProtection="1"/>
    <xf numFmtId="49" fontId="3" fillId="2" borderId="8" xfId="0" applyNumberFormat="1" applyFont="1" applyFill="1" applyBorder="1" applyAlignment="1" applyProtection="1">
      <alignment horizontal="left"/>
    </xf>
    <xf numFmtId="0" fontId="2" fillId="0" borderId="8" xfId="0" applyFont="1" applyBorder="1" applyAlignment="1" applyProtection="1">
      <alignment horizontal="right"/>
    </xf>
    <xf numFmtId="14" fontId="2" fillId="0" borderId="8" xfId="0" applyNumberFormat="1" applyFont="1" applyFill="1" applyBorder="1" applyAlignment="1" applyProtection="1">
      <alignment horizontal="left"/>
    </xf>
    <xf numFmtId="0" fontId="0" fillId="0" borderId="8" xfId="0" applyBorder="1" applyAlignment="1" applyProtection="1"/>
    <xf numFmtId="0" fontId="6" fillId="3" borderId="18" xfId="0" applyFon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14" fontId="0" fillId="2" borderId="22" xfId="0" applyNumberFormat="1" applyFill="1" applyBorder="1" applyAlignment="1" applyProtection="1">
      <alignment horizontal="center" vertical="center"/>
      <protection locked="0"/>
    </xf>
    <xf numFmtId="166" fontId="0" fillId="2" borderId="22" xfId="0" applyNumberFormat="1" applyFill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4" fontId="12" fillId="2" borderId="23" xfId="0" applyNumberFormat="1" applyFont="1" applyFill="1" applyBorder="1" applyAlignment="1" applyProtection="1">
      <alignment horizontal="center" vertical="center"/>
      <protection locked="0"/>
    </xf>
    <xf numFmtId="166" fontId="0" fillId="2" borderId="23" xfId="0" applyNumberFormat="1" applyFill="1" applyBorder="1" applyAlignment="1" applyProtection="1">
      <alignment horizontal="right" vertical="center"/>
      <protection locked="0"/>
    </xf>
    <xf numFmtId="8" fontId="1" fillId="2" borderId="25" xfId="0" applyNumberFormat="1" applyFont="1" applyFill="1" applyBorder="1" applyAlignment="1" applyProtection="1">
      <alignment horizontal="left" vertical="center"/>
    </xf>
    <xf numFmtId="166" fontId="1" fillId="0" borderId="27" xfId="0" applyNumberFormat="1" applyFont="1" applyBorder="1" applyAlignment="1">
      <alignment horizontal="right" vertical="center"/>
    </xf>
    <xf numFmtId="0" fontId="2" fillId="0" borderId="15" xfId="0" applyFont="1" applyBorder="1"/>
    <xf numFmtId="0" fontId="8" fillId="0" borderId="15" xfId="0" applyFont="1" applyBorder="1"/>
    <xf numFmtId="0" fontId="1" fillId="0" borderId="25" xfId="0" applyFont="1" applyBorder="1" applyAlignment="1">
      <alignment horizontal="left" vertical="center"/>
    </xf>
    <xf numFmtId="166" fontId="0" fillId="2" borderId="19" xfId="0" applyNumberFormat="1" applyFill="1" applyBorder="1" applyAlignment="1" applyProtection="1">
      <alignment horizontal="right" vertical="center"/>
      <protection locked="0"/>
    </xf>
    <xf numFmtId="166" fontId="0" fillId="2" borderId="4" xfId="0" applyNumberFormat="1" applyFill="1" applyBorder="1" applyAlignment="1" applyProtection="1">
      <alignment horizontal="right" vertical="center"/>
      <protection locked="0"/>
    </xf>
    <xf numFmtId="166" fontId="0" fillId="2" borderId="24" xfId="0" applyNumberForma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2" fillId="0" borderId="9" xfId="0" applyFont="1" applyBorder="1" applyAlignment="1" applyProtection="1">
      <alignment horizontal="left"/>
    </xf>
    <xf numFmtId="0" fontId="0" fillId="0" borderId="9" xfId="0" applyBorder="1" applyProtection="1"/>
    <xf numFmtId="165" fontId="2" fillId="0" borderId="9" xfId="0" applyNumberFormat="1" applyFont="1" applyFill="1" applyBorder="1" applyAlignment="1" applyProtection="1">
      <alignment horizontal="left"/>
    </xf>
    <xf numFmtId="165" fontId="2" fillId="0" borderId="9" xfId="0" applyNumberFormat="1" applyFont="1" applyFill="1" applyBorder="1" applyAlignment="1" applyProtection="1"/>
    <xf numFmtId="0" fontId="3" fillId="2" borderId="9" xfId="0" applyFont="1" applyFill="1" applyBorder="1" applyAlignment="1" applyProtection="1"/>
    <xf numFmtId="49" fontId="3" fillId="2" borderId="9" xfId="0" applyNumberFormat="1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right"/>
    </xf>
    <xf numFmtId="14" fontId="2" fillId="0" borderId="9" xfId="0" applyNumberFormat="1" applyFont="1" applyFill="1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10" xfId="0" applyBorder="1" applyProtection="1"/>
    <xf numFmtId="0" fontId="2" fillId="0" borderId="0" xfId="0" applyFont="1" applyBorder="1"/>
    <xf numFmtId="165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9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right" vertical="center"/>
    </xf>
    <xf numFmtId="0" fontId="2" fillId="0" borderId="9" xfId="0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0" fillId="0" borderId="22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14" fontId="8" fillId="0" borderId="1" xfId="0" applyNumberFormat="1" applyFont="1" applyBorder="1" applyAlignment="1" applyProtection="1">
      <alignment vertical="center"/>
      <protection locked="0"/>
    </xf>
    <xf numFmtId="14" fontId="12" fillId="0" borderId="23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" fontId="1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8" fontId="1" fillId="2" borderId="26" xfId="0" applyNumberFormat="1" applyFont="1" applyFill="1" applyBorder="1" applyAlignment="1" applyProtection="1">
      <alignment horizontal="left" vertical="center"/>
    </xf>
    <xf numFmtId="0" fontId="1" fillId="0" borderId="26" xfId="0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8" fillId="0" borderId="2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166" fontId="1" fillId="0" borderId="27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4" fontId="0" fillId="0" borderId="27" xfId="1" applyFont="1" applyBorder="1" applyAlignment="1" applyProtection="1">
      <alignment vertical="center"/>
      <protection locked="0"/>
    </xf>
    <xf numFmtId="0" fontId="2" fillId="0" borderId="8" xfId="0" applyFont="1" applyBorder="1"/>
    <xf numFmtId="0" fontId="9" fillId="0" borderId="8" xfId="0" applyFont="1" applyBorder="1" applyAlignment="1">
      <alignment horizontal="left" vertical="center"/>
    </xf>
    <xf numFmtId="0" fontId="18" fillId="0" borderId="8" xfId="0" applyFont="1" applyBorder="1" applyAlignment="1"/>
    <xf numFmtId="0" fontId="18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6" fontId="0" fillId="2" borderId="4" xfId="0" applyNumberFormat="1" applyFill="1" applyBorder="1" applyAlignment="1" applyProtection="1">
      <alignment horizontal="right" vertical="center"/>
    </xf>
    <xf numFmtId="166" fontId="0" fillId="2" borderId="6" xfId="0" applyNumberForma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14" fontId="2" fillId="0" borderId="9" xfId="0" applyNumberFormat="1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8" fontId="2" fillId="0" borderId="9" xfId="0" applyNumberFormat="1" applyFont="1" applyFill="1" applyBorder="1" applyAlignment="1" applyProtection="1">
      <alignment horizontal="left"/>
      <protection locked="0"/>
    </xf>
    <xf numFmtId="166" fontId="2" fillId="0" borderId="9" xfId="0" applyNumberFormat="1" applyFont="1" applyFill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/>
    <xf numFmtId="49" fontId="2" fillId="0" borderId="9" xfId="0" applyNumberFormat="1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right"/>
    </xf>
    <xf numFmtId="0" fontId="8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3" fillId="0" borderId="1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6" fontId="1" fillId="0" borderId="26" xfId="0" applyNumberFormat="1" applyFont="1" applyBorder="1" applyAlignment="1">
      <alignment horizontal="right" vertical="center"/>
    </xf>
    <xf numFmtId="166" fontId="1" fillId="0" borderId="2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166" fontId="1" fillId="0" borderId="26" xfId="0" applyNumberFormat="1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/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6" fillId="3" borderId="17" xfId="0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0" borderId="20" xfId="0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 applyProtection="1">
      <alignment vertical="center"/>
      <protection locked="0"/>
    </xf>
    <xf numFmtId="166" fontId="0" fillId="2" borderId="19" xfId="0" applyNumberFormat="1" applyFill="1" applyBorder="1" applyAlignment="1" applyProtection="1">
      <alignment horizontal="right" vertical="center"/>
    </xf>
    <xf numFmtId="166" fontId="0" fillId="2" borderId="21" xfId="0" applyNumberForma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70000"/>
      <rgbColor rgb="00008000"/>
      <rgbColor rgb="00000080"/>
      <rgbColor rgb="00808000"/>
      <rgbColor rgb="00800080"/>
      <rgbColor rgb="00008080"/>
      <rgbColor rgb="00ECECE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42333</xdr:rowOff>
    </xdr:from>
    <xdr:to>
      <xdr:col>2</xdr:col>
      <xdr:colOff>1100666</xdr:colOff>
      <xdr:row>2</xdr:row>
      <xdr:rowOff>31750</xdr:rowOff>
    </xdr:to>
    <xdr:pic>
      <xdr:nvPicPr>
        <xdr:cNvPr id="5" name="Bild 3" descr="C:\Users\WinklerG011\AppData\Local\Microsoft\Windows\Temporary Internet Files\Content.Outlook\4MO3ZUT8\jobcenter-Kassel-4c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333"/>
          <a:ext cx="2106082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6"/>
    <pageSetUpPr fitToPage="1"/>
  </sheetPr>
  <dimension ref="A1:AB65"/>
  <sheetViews>
    <sheetView showGridLines="0" tabSelected="1" zoomScale="90" zoomScaleNormal="90" workbookViewId="0">
      <pane ySplit="19" topLeftCell="A20" activePane="bottomLeft" state="frozen"/>
      <selection activeCell="D1" sqref="D1"/>
      <selection pane="bottomLeft" activeCell="Z18" sqref="Z18"/>
    </sheetView>
  </sheetViews>
  <sheetFormatPr baseColWidth="10" defaultRowHeight="12.75" x14ac:dyDescent="0.2"/>
  <cols>
    <col min="1" max="1" width="11.42578125" customWidth="1"/>
    <col min="2" max="2" width="3.5703125" customWidth="1"/>
    <col min="3" max="3" width="17" customWidth="1"/>
    <col min="4" max="4" width="10" customWidth="1"/>
    <col min="5" max="5" width="9" customWidth="1"/>
    <col min="6" max="9" width="11.7109375" customWidth="1"/>
    <col min="10" max="10" width="14.5703125" customWidth="1"/>
    <col min="11" max="11" width="14" customWidth="1"/>
    <col min="12" max="12" width="11.42578125" customWidth="1"/>
    <col min="13" max="13" width="11" customWidth="1"/>
    <col min="14" max="14" width="4.85546875" customWidth="1"/>
    <col min="15" max="15" width="11.7109375" customWidth="1"/>
    <col min="16" max="16" width="6.85546875" customWidth="1"/>
    <col min="17" max="17" width="5.85546875" customWidth="1"/>
    <col min="19" max="19" width="14.5703125" customWidth="1"/>
    <col min="20" max="20" width="13.85546875" customWidth="1"/>
    <col min="21" max="24" width="11.42578125" hidden="1" customWidth="1"/>
    <col min="25" max="25" width="11.42578125" customWidth="1"/>
  </cols>
  <sheetData>
    <row r="1" spans="1:28" ht="45.75" customHeight="1" x14ac:dyDescent="0.35">
      <c r="A1" s="223"/>
      <c r="B1" s="223"/>
      <c r="C1" s="224"/>
      <c r="D1" s="100" t="s">
        <v>42</v>
      </c>
      <c r="E1" s="146" t="s">
        <v>67</v>
      </c>
      <c r="F1" s="146"/>
      <c r="G1" s="146"/>
      <c r="H1" s="146"/>
      <c r="I1" s="146"/>
      <c r="J1" s="146"/>
      <c r="K1" s="146"/>
      <c r="L1" s="146"/>
      <c r="M1" s="146"/>
      <c r="N1" s="147"/>
      <c r="O1" s="147"/>
      <c r="P1" s="147"/>
      <c r="Q1" s="147"/>
      <c r="R1" s="147"/>
      <c r="S1" s="148"/>
      <c r="T1" s="101"/>
    </row>
    <row r="2" spans="1:28" ht="21.75" customHeight="1" x14ac:dyDescent="0.2">
      <c r="A2" s="223"/>
      <c r="B2" s="223"/>
      <c r="C2" s="224"/>
      <c r="D2" s="45"/>
      <c r="E2" s="149" t="s">
        <v>66</v>
      </c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50"/>
    </row>
    <row r="3" spans="1:28" ht="13.5" customHeight="1" x14ac:dyDescent="0.2">
      <c r="A3" s="223"/>
      <c r="B3" s="223"/>
      <c r="C3" s="224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4"/>
      <c r="T3" s="105" t="s">
        <v>65</v>
      </c>
    </row>
    <row r="4" spans="1:28" ht="12" customHeight="1" x14ac:dyDescent="0.2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49"/>
      <c r="R4" s="50"/>
      <c r="S4" s="50"/>
      <c r="T4" s="51"/>
    </row>
    <row r="5" spans="1:28" ht="15.75" customHeight="1" x14ac:dyDescent="0.25">
      <c r="B5" s="45"/>
      <c r="C5" s="17" t="s">
        <v>47</v>
      </c>
      <c r="D5" s="84"/>
      <c r="E5" s="162"/>
      <c r="F5" s="163"/>
      <c r="H5" s="111" t="s">
        <v>5</v>
      </c>
      <c r="I5" s="172"/>
      <c r="J5" s="172"/>
      <c r="K5" s="172"/>
      <c r="L5" s="172"/>
      <c r="M5" s="172"/>
      <c r="N5" s="172"/>
      <c r="O5" s="216" t="s">
        <v>35</v>
      </c>
      <c r="P5" s="216"/>
      <c r="Q5" s="174"/>
      <c r="R5" s="169"/>
      <c r="S5" s="165"/>
      <c r="T5" s="85"/>
      <c r="U5" s="14"/>
      <c r="V5" s="14"/>
      <c r="W5" s="1"/>
      <c r="X5" s="1"/>
      <c r="Y5" s="1"/>
      <c r="AB5" s="15"/>
    </row>
    <row r="6" spans="1:28" ht="6" customHeight="1" x14ac:dyDescent="0.25">
      <c r="B6" s="45"/>
      <c r="C6" s="16"/>
      <c r="D6" s="17"/>
      <c r="E6" s="17"/>
      <c r="F6" s="17"/>
      <c r="G6" s="17"/>
      <c r="H6" s="17"/>
      <c r="I6" s="30"/>
      <c r="J6" s="30"/>
      <c r="K6" s="17"/>
      <c r="L6" s="17"/>
      <c r="M6" s="18"/>
      <c r="N6" s="30"/>
      <c r="O6" s="19"/>
      <c r="P6" s="19"/>
      <c r="Q6" s="20"/>
      <c r="R6" s="20"/>
      <c r="S6" s="20"/>
      <c r="T6" s="52"/>
    </row>
    <row r="7" spans="1:28" ht="15.75" x14ac:dyDescent="0.25">
      <c r="B7" s="45"/>
      <c r="C7" s="17" t="s">
        <v>10</v>
      </c>
      <c r="D7" s="21"/>
      <c r="E7" s="164"/>
      <c r="F7" s="165"/>
      <c r="H7" s="106"/>
      <c r="I7" s="129" t="str">
        <f>IFERROR(".  Ausbildungsjahr "&amp;IF(AND(E7&lt;&gt;0,H7&lt;&gt;0),"vom "&amp;TEXT(DATE(YEAR(E7)+H7-1,MONTH(E7),DAY(E7)),"TT.MM.JJJ")&amp;" bis "&amp;TEXT(DATE(YEAR(E7)+H7,MONTH(E7),DAY(E7)-1),"TT.MM.JJJJ"),""),"")</f>
        <v xml:space="preserve">.  Ausbildungsjahr </v>
      </c>
      <c r="J7" s="129"/>
      <c r="K7" s="130"/>
      <c r="L7" s="130"/>
      <c r="M7" s="130"/>
      <c r="N7" s="130"/>
      <c r="O7" s="216" t="s">
        <v>54</v>
      </c>
      <c r="P7" s="217"/>
      <c r="Q7" s="217"/>
      <c r="R7" s="218"/>
      <c r="S7" s="218"/>
      <c r="T7" s="53"/>
      <c r="W7" s="9"/>
    </row>
    <row r="8" spans="1:28" ht="6" customHeight="1" x14ac:dyDescent="0.25">
      <c r="B8" s="54"/>
      <c r="C8" s="17"/>
      <c r="D8" s="21"/>
      <c r="E8" s="21"/>
      <c r="F8" s="28"/>
      <c r="G8" s="23"/>
      <c r="H8" s="23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86"/>
    </row>
    <row r="9" spans="1:28" ht="15.75" x14ac:dyDescent="0.25">
      <c r="B9" s="45"/>
      <c r="C9" s="15" t="s">
        <v>11</v>
      </c>
      <c r="D9" s="1"/>
      <c r="E9" s="166"/>
      <c r="F9" s="163"/>
      <c r="H9" s="98" t="s">
        <v>46</v>
      </c>
      <c r="I9" s="170"/>
      <c r="J9" s="170"/>
      <c r="K9" s="170"/>
      <c r="L9" s="170"/>
      <c r="M9" s="170"/>
      <c r="N9" s="170"/>
      <c r="P9" s="83" t="s">
        <v>13</v>
      </c>
      <c r="Q9" s="168"/>
      <c r="R9" s="169"/>
      <c r="S9" s="169"/>
      <c r="T9" s="53"/>
    </row>
    <row r="10" spans="1:28" ht="6" customHeight="1" x14ac:dyDescent="0.25">
      <c r="B10" s="55"/>
      <c r="C10" s="87"/>
      <c r="D10" s="88"/>
      <c r="E10" s="89"/>
      <c r="F10" s="89"/>
      <c r="G10" s="90"/>
      <c r="H10" s="90"/>
      <c r="I10" s="91"/>
      <c r="J10" s="91"/>
      <c r="K10" s="87"/>
      <c r="L10" s="87"/>
      <c r="M10" s="87"/>
      <c r="N10" s="92"/>
      <c r="O10" s="93"/>
      <c r="P10" s="94"/>
      <c r="Q10" s="94"/>
      <c r="R10" s="95"/>
      <c r="S10" s="88"/>
      <c r="T10" s="96"/>
    </row>
    <row r="11" spans="1:28" ht="8.25" customHeight="1" x14ac:dyDescent="0.25">
      <c r="B11" s="43"/>
      <c r="C11" s="57"/>
      <c r="D11" s="50"/>
      <c r="E11" s="58"/>
      <c r="F11" s="58"/>
      <c r="G11" s="59"/>
      <c r="H11" s="59"/>
      <c r="I11" s="60"/>
      <c r="J11" s="60"/>
      <c r="K11" s="57"/>
      <c r="L11" s="57"/>
      <c r="M11" s="57"/>
      <c r="N11" s="61"/>
      <c r="O11" s="62"/>
      <c r="P11" s="63"/>
      <c r="Q11" s="63"/>
      <c r="R11" s="64"/>
      <c r="S11" s="50"/>
      <c r="T11" s="51"/>
    </row>
    <row r="12" spans="1:28" ht="15.75" x14ac:dyDescent="0.25">
      <c r="B12" s="45"/>
      <c r="C12" s="15" t="s">
        <v>39</v>
      </c>
      <c r="D12" s="1"/>
      <c r="E12" s="167"/>
      <c r="F12" s="163"/>
      <c r="H12" s="98" t="s">
        <v>40</v>
      </c>
      <c r="I12" s="119"/>
      <c r="J12" s="42"/>
      <c r="K12" s="97" t="s">
        <v>41</v>
      </c>
      <c r="M12" s="173" t="s">
        <v>48</v>
      </c>
      <c r="N12" s="174"/>
      <c r="O12" s="174"/>
      <c r="P12" s="174"/>
      <c r="Q12" s="174"/>
      <c r="R12" s="167"/>
      <c r="S12" s="167"/>
      <c r="T12" s="53"/>
    </row>
    <row r="13" spans="1:28" ht="6" customHeight="1" x14ac:dyDescent="0.25">
      <c r="B13" s="45"/>
      <c r="C13" s="15"/>
      <c r="D13" s="1"/>
      <c r="E13" s="33"/>
      <c r="F13" s="34"/>
      <c r="G13" s="29"/>
      <c r="H13" s="29"/>
      <c r="I13" s="35"/>
      <c r="J13" s="35"/>
      <c r="K13" s="36"/>
      <c r="L13" s="37"/>
      <c r="M13" s="22"/>
      <c r="N13" s="24"/>
      <c r="O13" s="83"/>
      <c r="P13" s="38"/>
      <c r="Q13" s="38"/>
      <c r="R13" s="37"/>
      <c r="S13" s="1"/>
      <c r="T13" s="53"/>
    </row>
    <row r="14" spans="1:28" ht="15.75" customHeight="1" x14ac:dyDescent="0.25">
      <c r="B14" s="45"/>
      <c r="C14" s="15" t="s">
        <v>43</v>
      </c>
      <c r="D14" s="1"/>
      <c r="E14" s="175"/>
      <c r="F14" s="175"/>
      <c r="G14" s="175"/>
      <c r="H14" s="175"/>
      <c r="I14" s="175"/>
      <c r="J14" s="120"/>
      <c r="K14" s="36" t="s">
        <v>44</v>
      </c>
      <c r="L14" s="170"/>
      <c r="M14" s="171"/>
      <c r="N14" s="171"/>
      <c r="O14" s="171"/>
      <c r="P14" s="99"/>
      <c r="Q14" s="41" t="s">
        <v>45</v>
      </c>
      <c r="R14" s="170"/>
      <c r="S14" s="170"/>
      <c r="T14" s="46"/>
    </row>
    <row r="15" spans="1:28" ht="6" customHeight="1" x14ac:dyDescent="0.25">
      <c r="B15" s="45"/>
      <c r="C15" s="15"/>
      <c r="D15" s="1"/>
      <c r="E15" s="33"/>
      <c r="F15" s="34"/>
      <c r="G15" s="29"/>
      <c r="H15" s="29"/>
      <c r="I15" s="35"/>
      <c r="J15" s="35"/>
      <c r="K15" s="36"/>
      <c r="L15" s="37"/>
      <c r="M15" s="22"/>
      <c r="N15" s="24"/>
      <c r="O15" s="83"/>
      <c r="P15" s="38"/>
      <c r="Q15" s="38"/>
      <c r="R15" s="37"/>
      <c r="S15" s="1"/>
      <c r="T15" s="53"/>
      <c r="Z15" s="4"/>
    </row>
    <row r="16" spans="1:28" ht="15.75" customHeight="1" x14ac:dyDescent="0.25">
      <c r="B16" s="45"/>
      <c r="C16" s="213" t="s">
        <v>55</v>
      </c>
      <c r="D16" s="213"/>
      <c r="E16" s="213"/>
      <c r="F16" s="213"/>
      <c r="G16" s="213"/>
      <c r="H16" s="213"/>
      <c r="I16" s="213"/>
      <c r="J16" s="213"/>
      <c r="K16" s="213"/>
      <c r="L16" s="214" t="s">
        <v>68</v>
      </c>
      <c r="M16" s="214"/>
      <c r="N16" s="214"/>
      <c r="O16" s="214"/>
      <c r="P16" s="214"/>
      <c r="Q16" s="214"/>
      <c r="R16" s="215" t="s">
        <v>69</v>
      </c>
      <c r="S16" s="215"/>
      <c r="T16" s="141"/>
      <c r="Z16" s="4"/>
    </row>
    <row r="17" spans="2:24" ht="6" customHeight="1" x14ac:dyDescent="0.2">
      <c r="B17" s="55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3"/>
    </row>
    <row r="18" spans="2:24" x14ac:dyDescent="0.2">
      <c r="B18" s="202" t="s">
        <v>6</v>
      </c>
      <c r="C18" s="176" t="s">
        <v>0</v>
      </c>
      <c r="D18" s="207"/>
      <c r="E18" s="207"/>
      <c r="F18" s="207"/>
      <c r="G18" s="177"/>
      <c r="H18" s="176" t="s">
        <v>51</v>
      </c>
      <c r="I18" s="177"/>
      <c r="J18" s="122" t="s">
        <v>52</v>
      </c>
      <c r="K18" s="65" t="s">
        <v>3</v>
      </c>
      <c r="L18" s="65" t="s">
        <v>8</v>
      </c>
      <c r="M18" s="199" t="s">
        <v>14</v>
      </c>
      <c r="N18" s="199" t="s">
        <v>12</v>
      </c>
      <c r="O18" s="209"/>
      <c r="P18" s="208" t="s">
        <v>38</v>
      </c>
      <c r="Q18" s="208"/>
      <c r="R18" s="208"/>
      <c r="S18" s="208"/>
      <c r="T18" s="209"/>
    </row>
    <row r="19" spans="2:24" x14ac:dyDescent="0.2">
      <c r="B19" s="203"/>
      <c r="C19" s="204" t="s">
        <v>7</v>
      </c>
      <c r="D19" s="204"/>
      <c r="E19" s="108" t="s">
        <v>15</v>
      </c>
      <c r="F19" s="108" t="s">
        <v>1</v>
      </c>
      <c r="G19" s="108" t="s">
        <v>2</v>
      </c>
      <c r="H19" s="109" t="s">
        <v>49</v>
      </c>
      <c r="I19" s="110" t="s">
        <v>50</v>
      </c>
      <c r="J19" s="121" t="s">
        <v>53</v>
      </c>
      <c r="K19" s="56" t="s">
        <v>4</v>
      </c>
      <c r="L19" s="56" t="s">
        <v>9</v>
      </c>
      <c r="M19" s="200"/>
      <c r="N19" s="200"/>
      <c r="O19" s="211"/>
      <c r="P19" s="210"/>
      <c r="Q19" s="210"/>
      <c r="R19" s="210"/>
      <c r="S19" s="210"/>
      <c r="T19" s="211"/>
      <c r="U19" s="4" t="s">
        <v>15</v>
      </c>
    </row>
    <row r="20" spans="2:24" x14ac:dyDescent="0.2">
      <c r="B20" s="66">
        <v>1</v>
      </c>
      <c r="C20" s="205"/>
      <c r="D20" s="206"/>
      <c r="E20" s="67"/>
      <c r="F20" s="68"/>
      <c r="G20" s="68"/>
      <c r="H20" s="68"/>
      <c r="I20" s="114"/>
      <c r="J20" s="124"/>
      <c r="K20" s="69"/>
      <c r="L20" s="69"/>
      <c r="M20" s="80"/>
      <c r="N20" s="219">
        <f ca="1">INDIRECT("K"&amp;ROW())+INDIRECT("L"&amp;ROW())+INDIRECT("M"&amp;ROW())</f>
        <v>0</v>
      </c>
      <c r="O20" s="220"/>
      <c r="P20" s="178"/>
      <c r="Q20" s="179"/>
      <c r="R20" s="179"/>
      <c r="S20" s="179"/>
      <c r="T20" s="180"/>
      <c r="U20" s="12">
        <f ca="1">IF(N20&gt;0,IF(INDIRECT("E20")=W$41,W$41,"n"),0)</f>
        <v>0</v>
      </c>
      <c r="V20" s="3"/>
      <c r="W20" s="8" t="s">
        <v>16</v>
      </c>
      <c r="X20" s="39"/>
    </row>
    <row r="21" spans="2:24" x14ac:dyDescent="0.2">
      <c r="B21" s="70">
        <v>2</v>
      </c>
      <c r="C21" s="183"/>
      <c r="D21" s="184"/>
      <c r="E21" s="13"/>
      <c r="F21" s="7"/>
      <c r="G21" s="5"/>
      <c r="H21" s="5"/>
      <c r="I21" s="115"/>
      <c r="J21" s="125"/>
      <c r="K21" s="6"/>
      <c r="L21" s="6"/>
      <c r="M21" s="81"/>
      <c r="N21" s="154">
        <f ca="1">INDIRECT("K"&amp;ROW())+INDIRECT("L"&amp;ROW())+INDIRECT("M"&amp;ROW())</f>
        <v>0</v>
      </c>
      <c r="O21" s="155"/>
      <c r="P21" s="201"/>
      <c r="Q21" s="156"/>
      <c r="R21" s="156"/>
      <c r="S21" s="156"/>
      <c r="T21" s="157"/>
      <c r="U21" s="12">
        <f ca="1">IF(N21&gt;0,IF(INDIRECT("E21")=W$41,W$41,"n"),0)</f>
        <v>0</v>
      </c>
      <c r="V21" s="3"/>
      <c r="W21" s="4" t="s">
        <v>17</v>
      </c>
      <c r="X21" s="39"/>
    </row>
    <row r="22" spans="2:24" x14ac:dyDescent="0.2">
      <c r="B22" s="70">
        <v>3</v>
      </c>
      <c r="C22" s="183"/>
      <c r="D22" s="184"/>
      <c r="E22" s="13"/>
      <c r="F22" s="5"/>
      <c r="G22" s="5"/>
      <c r="H22" s="5"/>
      <c r="I22" s="115"/>
      <c r="J22" s="125"/>
      <c r="K22" s="6"/>
      <c r="L22" s="6"/>
      <c r="M22" s="81"/>
      <c r="N22" s="154">
        <f ca="1">INDIRECT("K"&amp;ROW())+INDIRECT("L"&amp;ROW())+INDIRECT("M"&amp;ROW())</f>
        <v>0</v>
      </c>
      <c r="O22" s="155"/>
      <c r="P22" s="156"/>
      <c r="Q22" s="156"/>
      <c r="R22" s="156"/>
      <c r="S22" s="156"/>
      <c r="T22" s="157"/>
      <c r="U22" s="12">
        <f ca="1">IF(N22&gt;0,IF(INDIRECT("E22")=W$41,W$41,"n"),0)</f>
        <v>0</v>
      </c>
      <c r="V22" s="3"/>
      <c r="X22" s="39"/>
    </row>
    <row r="23" spans="2:24" x14ac:dyDescent="0.2">
      <c r="B23" s="70">
        <v>4</v>
      </c>
      <c r="C23" s="183"/>
      <c r="D23" s="184"/>
      <c r="E23" s="13"/>
      <c r="F23" s="7"/>
      <c r="G23" s="5"/>
      <c r="H23" s="5"/>
      <c r="I23" s="115"/>
      <c r="J23" s="125"/>
      <c r="K23" s="6"/>
      <c r="L23" s="6"/>
      <c r="M23" s="81"/>
      <c r="N23" s="154">
        <f t="shared" ref="N23:N51" ca="1" si="0">INDIRECT("K"&amp;ROW())+INDIRECT("L"&amp;ROW())+INDIRECT("M"&amp;ROW())</f>
        <v>0</v>
      </c>
      <c r="O23" s="155"/>
      <c r="P23" s="156"/>
      <c r="Q23" s="156"/>
      <c r="R23" s="156"/>
      <c r="S23" s="156"/>
      <c r="T23" s="157"/>
      <c r="U23" s="12">
        <f ca="1">IF(N23&gt;0,IF(INDIRECT("E23")=W$41,W$41,"n"),0)</f>
        <v>0</v>
      </c>
      <c r="V23" s="3"/>
      <c r="W23" s="4" t="s">
        <v>28</v>
      </c>
      <c r="X23" s="39"/>
    </row>
    <row r="24" spans="2:24" x14ac:dyDescent="0.2">
      <c r="B24" s="70">
        <v>5</v>
      </c>
      <c r="C24" s="183"/>
      <c r="D24" s="184"/>
      <c r="E24" s="13"/>
      <c r="F24" s="5"/>
      <c r="G24" s="5"/>
      <c r="H24" s="5"/>
      <c r="I24" s="115"/>
      <c r="J24" s="125"/>
      <c r="K24" s="6"/>
      <c r="L24" s="6"/>
      <c r="M24" s="81"/>
      <c r="N24" s="154">
        <f t="shared" ca="1" si="0"/>
        <v>0</v>
      </c>
      <c r="O24" s="155"/>
      <c r="P24" s="156"/>
      <c r="Q24" s="156"/>
      <c r="R24" s="156"/>
      <c r="S24" s="156"/>
      <c r="T24" s="157"/>
      <c r="U24" s="12">
        <f ca="1">IF(N24&gt;0,IF(INDIRECT("E24")=W$41,W$41,"n"),0)</f>
        <v>0</v>
      </c>
      <c r="V24" s="3"/>
      <c r="W24" s="4" t="s">
        <v>19</v>
      </c>
      <c r="X24" s="39"/>
    </row>
    <row r="25" spans="2:24" x14ac:dyDescent="0.2">
      <c r="B25" s="70">
        <v>6</v>
      </c>
      <c r="C25" s="183"/>
      <c r="D25" s="184"/>
      <c r="E25" s="13"/>
      <c r="F25" s="7"/>
      <c r="G25" s="5"/>
      <c r="H25" s="5"/>
      <c r="I25" s="115"/>
      <c r="J25" s="125"/>
      <c r="K25" s="6"/>
      <c r="L25" s="6"/>
      <c r="M25" s="81"/>
      <c r="N25" s="154">
        <f t="shared" ca="1" si="0"/>
        <v>0</v>
      </c>
      <c r="O25" s="155"/>
      <c r="P25" s="156"/>
      <c r="Q25" s="156"/>
      <c r="R25" s="156"/>
      <c r="S25" s="156"/>
      <c r="T25" s="157"/>
      <c r="U25" s="12">
        <f ca="1">IF(N25&gt;0,IF(INDIRECT("E25")=W$41,W$41,"n"),0)</f>
        <v>0</v>
      </c>
      <c r="V25" s="3"/>
      <c r="W25" s="4" t="s">
        <v>20</v>
      </c>
      <c r="X25" s="39"/>
    </row>
    <row r="26" spans="2:24" x14ac:dyDescent="0.2">
      <c r="B26" s="70">
        <v>7</v>
      </c>
      <c r="C26" s="183"/>
      <c r="D26" s="184"/>
      <c r="E26" s="13"/>
      <c r="F26" s="5"/>
      <c r="G26" s="7"/>
      <c r="H26" s="7"/>
      <c r="I26" s="115"/>
      <c r="J26" s="125"/>
      <c r="K26" s="6"/>
      <c r="L26" s="6"/>
      <c r="M26" s="81"/>
      <c r="N26" s="154">
        <f t="shared" ca="1" si="0"/>
        <v>0</v>
      </c>
      <c r="O26" s="155"/>
      <c r="P26" s="156"/>
      <c r="Q26" s="156"/>
      <c r="R26" s="156"/>
      <c r="S26" s="156"/>
      <c r="T26" s="157"/>
      <c r="U26" s="12">
        <f ca="1">IF(N26&gt;0,IF(INDIRECT("E26")=W$41,W$41,"n"),0)</f>
        <v>0</v>
      </c>
      <c r="V26" s="3"/>
      <c r="W26" s="4" t="s">
        <v>23</v>
      </c>
      <c r="X26" s="39"/>
    </row>
    <row r="27" spans="2:24" x14ac:dyDescent="0.2">
      <c r="B27" s="70">
        <v>8</v>
      </c>
      <c r="C27" s="183"/>
      <c r="D27" s="184"/>
      <c r="E27" s="13"/>
      <c r="F27" s="5"/>
      <c r="G27" s="5"/>
      <c r="H27" s="5"/>
      <c r="I27" s="115"/>
      <c r="J27" s="125"/>
      <c r="K27" s="6"/>
      <c r="L27" s="6"/>
      <c r="M27" s="81"/>
      <c r="N27" s="154">
        <f t="shared" ca="1" si="0"/>
        <v>0</v>
      </c>
      <c r="O27" s="155"/>
      <c r="P27" s="156"/>
      <c r="Q27" s="156"/>
      <c r="R27" s="156"/>
      <c r="S27" s="156"/>
      <c r="T27" s="157"/>
      <c r="U27" s="12">
        <f ca="1">IF(N27&gt;0,IF(INDIRECT("E27")=W$41,W$41,"n"),0)</f>
        <v>0</v>
      </c>
      <c r="V27" s="3"/>
      <c r="W27" s="4" t="s">
        <v>22</v>
      </c>
      <c r="X27" s="39"/>
    </row>
    <row r="28" spans="2:24" x14ac:dyDescent="0.2">
      <c r="B28" s="70">
        <v>9</v>
      </c>
      <c r="C28" s="183"/>
      <c r="D28" s="184"/>
      <c r="E28" s="13"/>
      <c r="F28" s="7"/>
      <c r="G28" s="5"/>
      <c r="H28" s="5"/>
      <c r="I28" s="115"/>
      <c r="J28" s="125"/>
      <c r="K28" s="6"/>
      <c r="L28" s="6"/>
      <c r="M28" s="81"/>
      <c r="N28" s="154">
        <f t="shared" ca="1" si="0"/>
        <v>0</v>
      </c>
      <c r="O28" s="155"/>
      <c r="P28" s="156"/>
      <c r="Q28" s="156"/>
      <c r="R28" s="156"/>
      <c r="S28" s="156"/>
      <c r="T28" s="157"/>
      <c r="U28" s="12">
        <f ca="1">IF(N28&gt;0,IF(INDIRECT("E28")=W$41,W$41,"n"),0)</f>
        <v>0</v>
      </c>
      <c r="V28" s="3"/>
      <c r="W28" s="4" t="s">
        <v>21</v>
      </c>
      <c r="X28" s="39"/>
    </row>
    <row r="29" spans="2:24" x14ac:dyDescent="0.2">
      <c r="B29" s="70">
        <v>10</v>
      </c>
      <c r="C29" s="183"/>
      <c r="D29" s="184"/>
      <c r="E29" s="13"/>
      <c r="F29" s="5"/>
      <c r="G29" s="107"/>
      <c r="H29" s="107"/>
      <c r="I29" s="116"/>
      <c r="J29" s="126"/>
      <c r="K29" s="6"/>
      <c r="L29" s="6"/>
      <c r="M29" s="81"/>
      <c r="N29" s="154">
        <f t="shared" ca="1" si="0"/>
        <v>0</v>
      </c>
      <c r="O29" s="155"/>
      <c r="P29" s="156"/>
      <c r="Q29" s="156"/>
      <c r="R29" s="156"/>
      <c r="S29" s="156"/>
      <c r="T29" s="157"/>
      <c r="U29" s="12">
        <f ca="1">IF(N29&gt;0,IF(INDIRECT("E29")=W$41,W$41,"n"),0)</f>
        <v>0</v>
      </c>
      <c r="V29" s="3"/>
      <c r="W29" s="4" t="s">
        <v>24</v>
      </c>
      <c r="X29" s="39"/>
    </row>
    <row r="30" spans="2:24" x14ac:dyDescent="0.2">
      <c r="B30" s="70">
        <v>11</v>
      </c>
      <c r="C30" s="183"/>
      <c r="D30" s="184"/>
      <c r="E30" s="13"/>
      <c r="F30" s="7"/>
      <c r="G30" s="5"/>
      <c r="H30" s="5"/>
      <c r="I30" s="115"/>
      <c r="J30" s="125"/>
      <c r="K30" s="6"/>
      <c r="L30" s="6"/>
      <c r="M30" s="81"/>
      <c r="N30" s="154">
        <f t="shared" ca="1" si="0"/>
        <v>0</v>
      </c>
      <c r="O30" s="155"/>
      <c r="P30" s="156"/>
      <c r="Q30" s="156"/>
      <c r="R30" s="156"/>
      <c r="S30" s="156"/>
      <c r="T30" s="157"/>
      <c r="U30" s="12">
        <f ca="1">IF(N30&gt;0,IF(INDIRECT("E30")=W$41,W$41,"n"),0)</f>
        <v>0</v>
      </c>
      <c r="V30" s="3"/>
      <c r="W30" s="4" t="s">
        <v>30</v>
      </c>
      <c r="X30" s="39"/>
    </row>
    <row r="31" spans="2:24" x14ac:dyDescent="0.2">
      <c r="B31" s="70">
        <v>12</v>
      </c>
      <c r="C31" s="183"/>
      <c r="D31" s="184"/>
      <c r="E31" s="13"/>
      <c r="F31" s="5"/>
      <c r="G31" s="5"/>
      <c r="H31" s="5"/>
      <c r="I31" s="115"/>
      <c r="J31" s="125"/>
      <c r="K31" s="6"/>
      <c r="L31" s="6"/>
      <c r="M31" s="81"/>
      <c r="N31" s="154">
        <f t="shared" ca="1" si="0"/>
        <v>0</v>
      </c>
      <c r="O31" s="155"/>
      <c r="P31" s="158"/>
      <c r="Q31" s="158"/>
      <c r="R31" s="158"/>
      <c r="S31" s="158"/>
      <c r="T31" s="159"/>
      <c r="U31" s="12">
        <f ca="1">IF(N31&gt;0,IF(INDIRECT("E31")=W$41,W$41,"n"),0)</f>
        <v>0</v>
      </c>
      <c r="V31" s="3"/>
      <c r="W31" s="4" t="s">
        <v>29</v>
      </c>
      <c r="X31" s="39"/>
    </row>
    <row r="32" spans="2:24" x14ac:dyDescent="0.2">
      <c r="B32" s="70">
        <v>13</v>
      </c>
      <c r="C32" s="183"/>
      <c r="D32" s="184"/>
      <c r="E32" s="13"/>
      <c r="F32" s="5"/>
      <c r="G32" s="5"/>
      <c r="H32" s="5"/>
      <c r="I32" s="115"/>
      <c r="J32" s="125"/>
      <c r="K32" s="6"/>
      <c r="L32" s="6"/>
      <c r="M32" s="81"/>
      <c r="N32" s="154">
        <f t="shared" ca="1" si="0"/>
        <v>0</v>
      </c>
      <c r="O32" s="155"/>
      <c r="P32" s="158"/>
      <c r="Q32" s="158"/>
      <c r="R32" s="158"/>
      <c r="S32" s="158"/>
      <c r="T32" s="159"/>
      <c r="U32" s="12">
        <f ca="1">IF(N32&gt;0,IF(INDIRECT("E32")=W$41,W$41,"n"),0)</f>
        <v>0</v>
      </c>
      <c r="V32" s="3"/>
      <c r="W32" t="s">
        <v>18</v>
      </c>
      <c r="X32" s="39"/>
    </row>
    <row r="33" spans="2:24" x14ac:dyDescent="0.2">
      <c r="B33" s="70">
        <v>14</v>
      </c>
      <c r="C33" s="183"/>
      <c r="D33" s="184"/>
      <c r="E33" s="13"/>
      <c r="F33" s="5"/>
      <c r="G33" s="5"/>
      <c r="H33" s="5"/>
      <c r="I33" s="115"/>
      <c r="J33" s="125"/>
      <c r="K33" s="6"/>
      <c r="L33" s="6"/>
      <c r="M33" s="81"/>
      <c r="N33" s="154">
        <f t="shared" ca="1" si="0"/>
        <v>0</v>
      </c>
      <c r="O33" s="155"/>
      <c r="P33" s="156"/>
      <c r="Q33" s="156"/>
      <c r="R33" s="156"/>
      <c r="S33" s="156"/>
      <c r="T33" s="157"/>
      <c r="U33" s="12">
        <f ca="1">IF(N33&gt;0,IF(INDIRECT("E33")=W$41,W$41,"n"),0)</f>
        <v>0</v>
      </c>
      <c r="V33" s="3"/>
      <c r="W33" s="4"/>
      <c r="X33" s="39"/>
    </row>
    <row r="34" spans="2:24" x14ac:dyDescent="0.2">
      <c r="B34" s="70">
        <v>15</v>
      </c>
      <c r="C34" s="183"/>
      <c r="D34" s="184"/>
      <c r="E34" s="13"/>
      <c r="F34" s="7"/>
      <c r="G34" s="107"/>
      <c r="H34" s="107"/>
      <c r="I34" s="116"/>
      <c r="J34" s="126"/>
      <c r="K34" s="6"/>
      <c r="L34" s="6"/>
      <c r="M34" s="81"/>
      <c r="N34" s="154">
        <f t="shared" ca="1" si="0"/>
        <v>0</v>
      </c>
      <c r="O34" s="155"/>
      <c r="P34" s="156"/>
      <c r="Q34" s="156"/>
      <c r="R34" s="156"/>
      <c r="S34" s="156"/>
      <c r="T34" s="157"/>
      <c r="U34" s="12">
        <f ca="1">IF(N34&gt;0,IF(INDIRECT("E34")=W$41,W$41,"n"),0)</f>
        <v>0</v>
      </c>
      <c r="V34" s="3"/>
      <c r="W34" s="3"/>
      <c r="X34" s="39"/>
    </row>
    <row r="35" spans="2:24" x14ac:dyDescent="0.2">
      <c r="B35" s="70">
        <v>16</v>
      </c>
      <c r="C35" s="183"/>
      <c r="D35" s="184"/>
      <c r="E35" s="13"/>
      <c r="F35" s="5"/>
      <c r="G35" s="5"/>
      <c r="H35" s="5"/>
      <c r="I35" s="115"/>
      <c r="J35" s="125"/>
      <c r="K35" s="6"/>
      <c r="L35" s="6"/>
      <c r="M35" s="81"/>
      <c r="N35" s="154">
        <f t="shared" ca="1" si="0"/>
        <v>0</v>
      </c>
      <c r="O35" s="155"/>
      <c r="P35" s="156"/>
      <c r="Q35" s="156"/>
      <c r="R35" s="156"/>
      <c r="S35" s="156"/>
      <c r="T35" s="157"/>
      <c r="U35" s="12">
        <f ca="1">IF(N35&gt;0,IF(INDIRECT("E35")=W$41,W$41,"n"),0)</f>
        <v>0</v>
      </c>
      <c r="V35" s="3"/>
      <c r="W35" s="10"/>
      <c r="X35" s="39"/>
    </row>
    <row r="36" spans="2:24" x14ac:dyDescent="0.2">
      <c r="B36" s="70">
        <v>17</v>
      </c>
      <c r="C36" s="183"/>
      <c r="D36" s="184"/>
      <c r="E36" s="13"/>
      <c r="F36" s="7"/>
      <c r="G36" s="5"/>
      <c r="H36" s="5"/>
      <c r="I36" s="115"/>
      <c r="J36" s="125"/>
      <c r="K36" s="6"/>
      <c r="L36" s="6"/>
      <c r="M36" s="81"/>
      <c r="N36" s="154">
        <f t="shared" ca="1" si="0"/>
        <v>0</v>
      </c>
      <c r="O36" s="155"/>
      <c r="P36" s="156"/>
      <c r="Q36" s="156"/>
      <c r="R36" s="156"/>
      <c r="S36" s="156"/>
      <c r="T36" s="157"/>
      <c r="U36" s="12">
        <f ca="1">IF(N36&gt;0,IF(INDIRECT("E36")=W$41,W$41,"n"),0)</f>
        <v>0</v>
      </c>
      <c r="V36" s="3"/>
      <c r="W36" s="3"/>
      <c r="X36" s="39"/>
    </row>
    <row r="37" spans="2:24" x14ac:dyDescent="0.2">
      <c r="B37" s="70">
        <v>18</v>
      </c>
      <c r="C37" s="183"/>
      <c r="D37" s="184"/>
      <c r="E37" s="13"/>
      <c r="F37" s="5"/>
      <c r="G37" s="107"/>
      <c r="H37" s="107"/>
      <c r="I37" s="116"/>
      <c r="J37" s="126"/>
      <c r="K37" s="6"/>
      <c r="L37" s="6"/>
      <c r="M37" s="81"/>
      <c r="N37" s="154">
        <f t="shared" ca="1" si="0"/>
        <v>0</v>
      </c>
      <c r="O37" s="155"/>
      <c r="P37" s="156"/>
      <c r="Q37" s="156"/>
      <c r="R37" s="156"/>
      <c r="S37" s="156"/>
      <c r="T37" s="157"/>
      <c r="U37" s="12">
        <f ca="1">IF(N37&gt;0,IF(INDIRECT("E37")=W$41,W$41,"n"),0)</f>
        <v>0</v>
      </c>
      <c r="V37" s="3"/>
      <c r="W37" s="10"/>
      <c r="X37" s="39"/>
    </row>
    <row r="38" spans="2:24" x14ac:dyDescent="0.2">
      <c r="B38" s="70">
        <v>19</v>
      </c>
      <c r="C38" s="183"/>
      <c r="D38" s="184"/>
      <c r="E38" s="13"/>
      <c r="F38" s="5"/>
      <c r="G38" s="5"/>
      <c r="H38" s="5"/>
      <c r="I38" s="115"/>
      <c r="J38" s="125"/>
      <c r="K38" s="6"/>
      <c r="L38" s="6"/>
      <c r="M38" s="81"/>
      <c r="N38" s="154">
        <f t="shared" ca="1" si="0"/>
        <v>0</v>
      </c>
      <c r="O38" s="155"/>
      <c r="P38" s="156"/>
      <c r="Q38" s="156"/>
      <c r="R38" s="156"/>
      <c r="S38" s="156"/>
      <c r="T38" s="157"/>
      <c r="U38" s="12">
        <f ca="1">IF(N38&gt;0,IF(INDIRECT("E38")=W$41,W$41,"n"),0)</f>
        <v>0</v>
      </c>
      <c r="V38" s="3"/>
      <c r="X38" s="39"/>
    </row>
    <row r="39" spans="2:24" x14ac:dyDescent="0.2">
      <c r="B39" s="70">
        <v>20</v>
      </c>
      <c r="C39" s="183"/>
      <c r="D39" s="184"/>
      <c r="E39" s="13"/>
      <c r="F39" s="7"/>
      <c r="G39" s="5"/>
      <c r="H39" s="5"/>
      <c r="I39" s="115"/>
      <c r="J39" s="125"/>
      <c r="K39" s="6"/>
      <c r="L39" s="6"/>
      <c r="M39" s="81"/>
      <c r="N39" s="154">
        <f t="shared" ca="1" si="0"/>
        <v>0</v>
      </c>
      <c r="O39" s="155"/>
      <c r="P39" s="156"/>
      <c r="Q39" s="156"/>
      <c r="R39" s="156"/>
      <c r="S39" s="156"/>
      <c r="T39" s="157"/>
      <c r="U39" s="12">
        <f ca="1">IF(N39&gt;0,IF(INDIRECT("E39")=W$41,W$41,"n"),0)</f>
        <v>0</v>
      </c>
      <c r="V39" s="3"/>
      <c r="W39" s="11" t="s">
        <v>25</v>
      </c>
      <c r="X39" s="39"/>
    </row>
    <row r="40" spans="2:24" x14ac:dyDescent="0.2">
      <c r="B40" s="70">
        <v>21</v>
      </c>
      <c r="C40" s="183"/>
      <c r="D40" s="184"/>
      <c r="E40" s="13"/>
      <c r="F40" s="5"/>
      <c r="G40" s="5"/>
      <c r="H40" s="5"/>
      <c r="I40" s="115"/>
      <c r="J40" s="125"/>
      <c r="K40" s="6"/>
      <c r="L40" s="6"/>
      <c r="M40" s="81"/>
      <c r="N40" s="154">
        <f t="shared" ca="1" si="0"/>
        <v>0</v>
      </c>
      <c r="O40" s="155"/>
      <c r="P40" s="156"/>
      <c r="Q40" s="156"/>
      <c r="R40" s="156"/>
      <c r="S40" s="156"/>
      <c r="T40" s="157"/>
      <c r="U40" s="12">
        <f ca="1">IF(N40&gt;0,IF(INDIRECT("E40")=W$41,W$41,"n"),0)</f>
        <v>0</v>
      </c>
      <c r="V40" s="3"/>
      <c r="X40" s="39"/>
    </row>
    <row r="41" spans="2:24" x14ac:dyDescent="0.2">
      <c r="B41" s="70">
        <v>22</v>
      </c>
      <c r="C41" s="183"/>
      <c r="D41" s="184"/>
      <c r="E41" s="13"/>
      <c r="F41" s="7"/>
      <c r="G41" s="5"/>
      <c r="H41" s="5"/>
      <c r="I41" s="115"/>
      <c r="J41" s="125"/>
      <c r="K41" s="6"/>
      <c r="L41" s="6"/>
      <c r="M41" s="81"/>
      <c r="N41" s="154">
        <f t="shared" ca="1" si="0"/>
        <v>0</v>
      </c>
      <c r="O41" s="155"/>
      <c r="P41" s="156"/>
      <c r="Q41" s="156"/>
      <c r="R41" s="156"/>
      <c r="S41" s="156"/>
      <c r="T41" s="157"/>
      <c r="U41" s="12">
        <f ca="1">IF(N41&gt;0,IF(INDIRECT("E41")=W$41,W$41,"n"),0)</f>
        <v>0</v>
      </c>
      <c r="V41" s="3"/>
      <c r="W41" s="10" t="s">
        <v>32</v>
      </c>
      <c r="X41" s="39"/>
    </row>
    <row r="42" spans="2:24" x14ac:dyDescent="0.2">
      <c r="B42" s="70">
        <v>23</v>
      </c>
      <c r="C42" s="183"/>
      <c r="D42" s="184"/>
      <c r="E42" s="13"/>
      <c r="F42" s="5"/>
      <c r="G42" s="5"/>
      <c r="H42" s="5"/>
      <c r="I42" s="115"/>
      <c r="J42" s="125"/>
      <c r="K42" s="6"/>
      <c r="L42" s="6"/>
      <c r="M42" s="81"/>
      <c r="N42" s="154">
        <f t="shared" ca="1" si="0"/>
        <v>0</v>
      </c>
      <c r="O42" s="155"/>
      <c r="P42" s="156"/>
      <c r="Q42" s="156"/>
      <c r="R42" s="156"/>
      <c r="S42" s="156"/>
      <c r="T42" s="157"/>
      <c r="U42" s="12">
        <f ca="1">IF(N42&gt;0,IF(INDIRECT("E42")=W$41,W$41,"n"),0)</f>
        <v>0</v>
      </c>
      <c r="V42" s="3"/>
      <c r="W42" s="10"/>
      <c r="X42" s="39"/>
    </row>
    <row r="43" spans="2:24" x14ac:dyDescent="0.2">
      <c r="B43" s="70">
        <v>24</v>
      </c>
      <c r="C43" s="183"/>
      <c r="D43" s="184"/>
      <c r="E43" s="13"/>
      <c r="F43" s="5"/>
      <c r="G43" s="5"/>
      <c r="H43" s="5"/>
      <c r="I43" s="115"/>
      <c r="J43" s="125"/>
      <c r="K43" s="6"/>
      <c r="L43" s="6"/>
      <c r="M43" s="81"/>
      <c r="N43" s="154">
        <f t="shared" ca="1" si="0"/>
        <v>0</v>
      </c>
      <c r="O43" s="155"/>
      <c r="P43" s="156"/>
      <c r="Q43" s="156"/>
      <c r="R43" s="156"/>
      <c r="S43" s="156"/>
      <c r="T43" s="157"/>
      <c r="U43" s="12">
        <f ca="1">IF(N43&gt;0,IF(INDIRECT("E43")=W$41,W$41,"n"),0)</f>
        <v>0</v>
      </c>
      <c r="V43" s="3"/>
      <c r="W43" s="10"/>
      <c r="X43" s="39"/>
    </row>
    <row r="44" spans="2:24" x14ac:dyDescent="0.2">
      <c r="B44" s="70">
        <v>25</v>
      </c>
      <c r="C44" s="183"/>
      <c r="D44" s="184"/>
      <c r="E44" s="13"/>
      <c r="F44" s="5"/>
      <c r="G44" s="5"/>
      <c r="H44" s="5"/>
      <c r="I44" s="115"/>
      <c r="J44" s="125"/>
      <c r="K44" s="6"/>
      <c r="L44" s="6"/>
      <c r="M44" s="81"/>
      <c r="N44" s="154">
        <f t="shared" ca="1" si="0"/>
        <v>0</v>
      </c>
      <c r="O44" s="155"/>
      <c r="P44" s="156"/>
      <c r="Q44" s="156"/>
      <c r="R44" s="156"/>
      <c r="S44" s="156"/>
      <c r="T44" s="157"/>
      <c r="U44" s="12">
        <f ca="1">IF(N44&gt;0,IF(INDIRECT("E44")=W$41,W$41,"n"),0)</f>
        <v>0</v>
      </c>
      <c r="V44" s="3"/>
      <c r="W44" s="10" t="s">
        <v>27</v>
      </c>
      <c r="X44" s="39"/>
    </row>
    <row r="45" spans="2:24" x14ac:dyDescent="0.2">
      <c r="B45" s="70">
        <v>26</v>
      </c>
      <c r="C45" s="183"/>
      <c r="D45" s="184"/>
      <c r="E45" s="13"/>
      <c r="F45" s="7"/>
      <c r="G45" s="5"/>
      <c r="H45" s="5"/>
      <c r="I45" s="115"/>
      <c r="J45" s="125"/>
      <c r="K45" s="6"/>
      <c r="L45" s="6"/>
      <c r="M45" s="81"/>
      <c r="N45" s="154">
        <f t="shared" ca="1" si="0"/>
        <v>0</v>
      </c>
      <c r="O45" s="155"/>
      <c r="P45" s="156"/>
      <c r="Q45" s="156"/>
      <c r="R45" s="156"/>
      <c r="S45" s="156"/>
      <c r="T45" s="157"/>
      <c r="U45" s="12">
        <f ca="1">IF(N45&gt;0,IF(INDIRECT("E45")=W$41,W$41,"n"),0)</f>
        <v>0</v>
      </c>
      <c r="V45" s="3"/>
      <c r="W45" s="31">
        <f ca="1">COUNTIF(U20:U51,W41)</f>
        <v>0</v>
      </c>
      <c r="X45" s="39"/>
    </row>
    <row r="46" spans="2:24" x14ac:dyDescent="0.2">
      <c r="B46" s="70">
        <v>27</v>
      </c>
      <c r="C46" s="183"/>
      <c r="D46" s="184"/>
      <c r="E46" s="13"/>
      <c r="F46" s="5"/>
      <c r="G46" s="5"/>
      <c r="H46" s="5"/>
      <c r="I46" s="115"/>
      <c r="J46" s="125"/>
      <c r="K46" s="6"/>
      <c r="L46" s="6"/>
      <c r="M46" s="81"/>
      <c r="N46" s="154">
        <f t="shared" ca="1" si="0"/>
        <v>0</v>
      </c>
      <c r="O46" s="155"/>
      <c r="P46" s="156"/>
      <c r="Q46" s="156"/>
      <c r="R46" s="156"/>
      <c r="S46" s="156"/>
      <c r="T46" s="157"/>
      <c r="U46" s="12">
        <f ca="1">IF(N46&gt;0,IF(INDIRECT("E46")=W$41,W$41,"n"),0)</f>
        <v>0</v>
      </c>
      <c r="V46" s="3"/>
      <c r="W46" s="10" t="s">
        <v>26</v>
      </c>
      <c r="X46" s="39"/>
    </row>
    <row r="47" spans="2:24" x14ac:dyDescent="0.2">
      <c r="B47" s="70">
        <v>28</v>
      </c>
      <c r="C47" s="183"/>
      <c r="D47" s="184"/>
      <c r="E47" s="13"/>
      <c r="F47" s="7"/>
      <c r="G47" s="5"/>
      <c r="H47" s="5"/>
      <c r="I47" s="115"/>
      <c r="J47" s="125"/>
      <c r="K47" s="6"/>
      <c r="L47" s="6"/>
      <c r="M47" s="81"/>
      <c r="N47" s="154">
        <f t="shared" ca="1" si="0"/>
        <v>0</v>
      </c>
      <c r="O47" s="155"/>
      <c r="P47" s="156"/>
      <c r="Q47" s="156"/>
      <c r="R47" s="156"/>
      <c r="S47" s="156"/>
      <c r="T47" s="157"/>
      <c r="U47" s="12">
        <f ca="1">IF(N47&gt;0,IF(INDIRECT("E47")=W$41,W$41,"n"),0)</f>
        <v>0</v>
      </c>
      <c r="V47" s="3"/>
      <c r="W47" s="32">
        <f ca="1">COUNTIF(U20:U51,"n")</f>
        <v>0</v>
      </c>
      <c r="X47" s="39"/>
    </row>
    <row r="48" spans="2:24" x14ac:dyDescent="0.2">
      <c r="B48" s="70">
        <v>29</v>
      </c>
      <c r="C48" s="183"/>
      <c r="D48" s="184"/>
      <c r="E48" s="13"/>
      <c r="F48" s="5"/>
      <c r="G48" s="7"/>
      <c r="H48" s="7"/>
      <c r="I48" s="117"/>
      <c r="J48" s="127"/>
      <c r="K48" s="6"/>
      <c r="L48" s="6"/>
      <c r="M48" s="81"/>
      <c r="N48" s="154">
        <f t="shared" ca="1" si="0"/>
        <v>0</v>
      </c>
      <c r="O48" s="155"/>
      <c r="P48" s="156"/>
      <c r="Q48" s="156"/>
      <c r="R48" s="156"/>
      <c r="S48" s="156"/>
      <c r="T48" s="157"/>
      <c r="U48" s="12">
        <f ca="1">IF(N48&gt;0,IF(INDIRECT("E48")=W$41,W$41,"n"),0)</f>
        <v>0</v>
      </c>
      <c r="V48" s="3"/>
      <c r="W48" s="3"/>
      <c r="X48" s="39"/>
    </row>
    <row r="49" spans="2:24" x14ac:dyDescent="0.2">
      <c r="B49" s="70">
        <v>30</v>
      </c>
      <c r="C49" s="183"/>
      <c r="D49" s="184"/>
      <c r="E49" s="26"/>
      <c r="F49" s="7"/>
      <c r="G49" s="5"/>
      <c r="H49" s="5"/>
      <c r="I49" s="115"/>
      <c r="J49" s="125"/>
      <c r="K49" s="6"/>
      <c r="L49" s="6"/>
      <c r="M49" s="81"/>
      <c r="N49" s="154">
        <f t="shared" ca="1" si="0"/>
        <v>0</v>
      </c>
      <c r="O49" s="155"/>
      <c r="P49" s="156"/>
      <c r="Q49" s="156"/>
      <c r="R49" s="156"/>
      <c r="S49" s="156"/>
      <c r="T49" s="157"/>
      <c r="U49" s="12">
        <f ca="1">IF(N49&gt;0,IF(INDIRECT("E49")=W$41,W$41,"n"),0)</f>
        <v>0</v>
      </c>
      <c r="V49" s="3"/>
      <c r="W49" s="3"/>
      <c r="X49" s="39"/>
    </row>
    <row r="50" spans="2:24" x14ac:dyDescent="0.2">
      <c r="B50" s="70">
        <v>31</v>
      </c>
      <c r="C50" s="183"/>
      <c r="D50" s="184"/>
      <c r="E50" s="13"/>
      <c r="F50" s="5"/>
      <c r="G50" s="5"/>
      <c r="H50" s="5"/>
      <c r="I50" s="5"/>
      <c r="J50" s="123"/>
      <c r="K50" s="6"/>
      <c r="L50" s="6"/>
      <c r="M50" s="81"/>
      <c r="N50" s="154">
        <f t="shared" ca="1" si="0"/>
        <v>0</v>
      </c>
      <c r="O50" s="155"/>
      <c r="P50" s="156"/>
      <c r="Q50" s="156"/>
      <c r="R50" s="156"/>
      <c r="S50" s="156"/>
      <c r="T50" s="157"/>
      <c r="U50" s="12">
        <f ca="1">IF(N50&gt;0,IF(INDIRECT("E50")=W$41,W$41,"n"),0)</f>
        <v>0</v>
      </c>
      <c r="V50" s="3"/>
      <c r="W50" s="3"/>
      <c r="X50" s="39"/>
    </row>
    <row r="51" spans="2:24" x14ac:dyDescent="0.2">
      <c r="B51" s="71">
        <v>32</v>
      </c>
      <c r="C51" s="221"/>
      <c r="D51" s="222"/>
      <c r="E51" s="72"/>
      <c r="F51" s="73"/>
      <c r="G51" s="73"/>
      <c r="H51" s="73"/>
      <c r="I51" s="118"/>
      <c r="J51" s="128"/>
      <c r="K51" s="74"/>
      <c r="L51" s="74"/>
      <c r="M51" s="82"/>
      <c r="N51" s="154">
        <f t="shared" ca="1" si="0"/>
        <v>0</v>
      </c>
      <c r="O51" s="155"/>
      <c r="P51" s="194"/>
      <c r="Q51" s="194"/>
      <c r="R51" s="194"/>
      <c r="S51" s="194"/>
      <c r="T51" s="195"/>
      <c r="U51" s="12">
        <f ca="1">IF(N51&gt;0,IF(INDIRECT("E51")=W$41,W$41,"n"),0)</f>
        <v>0</v>
      </c>
      <c r="V51" s="3"/>
      <c r="W51" s="3"/>
      <c r="X51" s="39"/>
    </row>
    <row r="52" spans="2:24" ht="20.25" customHeight="1" x14ac:dyDescent="0.25">
      <c r="B52" s="43"/>
      <c r="C52" s="182" t="s">
        <v>62</v>
      </c>
      <c r="D52" s="182"/>
      <c r="E52" s="212" t="s">
        <v>64</v>
      </c>
      <c r="F52" s="212"/>
      <c r="G52" s="212"/>
      <c r="H52" s="145" t="s">
        <v>63</v>
      </c>
      <c r="I52" s="44"/>
      <c r="J52" s="44"/>
      <c r="K52" s="44"/>
      <c r="L52" s="75" t="str">
        <f ca="1">CONCATENATE("Gesamt (",W45+W47,"):")</f>
        <v>Gesamt (0):</v>
      </c>
      <c r="M52" s="131"/>
      <c r="N52" s="193">
        <f ca="1">SUM(N20:N51)</f>
        <v>0</v>
      </c>
      <c r="O52" s="193"/>
      <c r="P52" s="79" t="str">
        <f ca="1">CONCATENATE("NR (",W47,"):")</f>
        <v>NR (0):</v>
      </c>
      <c r="Q52" s="187">
        <f ca="1">N52-T52</f>
        <v>0</v>
      </c>
      <c r="R52" s="188"/>
      <c r="S52" s="79" t="str">
        <f ca="1">CONCATENATE("R (",W45,"):")</f>
        <v>R (0):</v>
      </c>
      <c r="T52" s="76">
        <f ca="1">W52</f>
        <v>0</v>
      </c>
      <c r="V52" s="4" t="s">
        <v>31</v>
      </c>
      <c r="W52" s="2">
        <f ca="1">SUMPRODUCT((N20:N51)*(U20:U51="J"))</f>
        <v>0</v>
      </c>
      <c r="X52" s="39"/>
    </row>
    <row r="53" spans="2:24" ht="6.75" customHeight="1" x14ac:dyDescent="0.2">
      <c r="B53" s="4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3"/>
      <c r="X53" s="39"/>
    </row>
    <row r="54" spans="2:24" ht="18" customHeight="1" x14ac:dyDescent="0.2">
      <c r="B54" s="185"/>
      <c r="C54" s="186"/>
      <c r="D54" s="190"/>
      <c r="E54" s="190"/>
      <c r="F54" s="190"/>
      <c r="G54" s="1"/>
      <c r="H54" s="1"/>
      <c r="I54" s="1"/>
      <c r="J54" s="1"/>
      <c r="K54" s="1"/>
      <c r="L54" s="191" t="s">
        <v>59</v>
      </c>
      <c r="M54" s="192"/>
      <c r="N54" s="132"/>
      <c r="O54" s="144">
        <v>0</v>
      </c>
      <c r="P54" s="134" t="s">
        <v>57</v>
      </c>
      <c r="Q54" s="135"/>
      <c r="R54" s="144">
        <v>0</v>
      </c>
      <c r="S54" s="136" t="s">
        <v>58</v>
      </c>
      <c r="T54" s="144">
        <v>0</v>
      </c>
      <c r="X54" s="39"/>
    </row>
    <row r="55" spans="2:24" ht="7.5" customHeight="1" x14ac:dyDescent="0.2">
      <c r="B55" s="45"/>
      <c r="C55" s="1"/>
      <c r="D55" s="1"/>
      <c r="E55" s="1"/>
      <c r="F55" s="1"/>
      <c r="G55" s="1"/>
      <c r="H55" s="1"/>
      <c r="I55" s="1"/>
      <c r="J55" s="1"/>
      <c r="K55" s="1"/>
      <c r="L55" s="137"/>
      <c r="M55" s="137"/>
      <c r="N55" s="137"/>
      <c r="O55" s="137"/>
      <c r="P55" s="137"/>
      <c r="Q55" s="137"/>
      <c r="R55" s="137"/>
      <c r="S55" s="137"/>
      <c r="T55" s="138"/>
      <c r="X55" s="39"/>
    </row>
    <row r="56" spans="2:24" ht="18" customHeight="1" x14ac:dyDescent="0.2">
      <c r="B56" s="185"/>
      <c r="C56" s="186"/>
      <c r="D56" s="190"/>
      <c r="E56" s="190"/>
      <c r="F56" s="190"/>
      <c r="G56" s="1"/>
      <c r="H56" s="1"/>
      <c r="I56" s="1"/>
      <c r="J56" s="1"/>
      <c r="K56" s="1"/>
      <c r="L56" s="191" t="s">
        <v>56</v>
      </c>
      <c r="M56" s="192"/>
      <c r="N56" s="132"/>
      <c r="O56" s="139">
        <f ca="1">N52-O54</f>
        <v>0</v>
      </c>
      <c r="P56" s="140" t="s">
        <v>57</v>
      </c>
      <c r="Q56" s="132"/>
      <c r="R56" s="139">
        <f ca="1">Q52-R54</f>
        <v>0</v>
      </c>
      <c r="S56" s="132" t="s">
        <v>58</v>
      </c>
      <c r="T56" s="139">
        <f ca="1">T52-T54</f>
        <v>0</v>
      </c>
      <c r="X56" s="39"/>
    </row>
    <row r="57" spans="2:24" ht="7.5" customHeight="1" x14ac:dyDescent="0.2">
      <c r="B57" s="45"/>
      <c r="C57" s="1"/>
      <c r="D57" s="1"/>
      <c r="E57" s="1"/>
      <c r="F57" s="1"/>
      <c r="G57" s="1"/>
      <c r="H57" s="1"/>
      <c r="I57" s="1"/>
      <c r="J57" s="1"/>
      <c r="K57" s="1"/>
      <c r="L57" s="137"/>
      <c r="M57" s="137"/>
      <c r="N57" s="137"/>
      <c r="O57" s="137"/>
      <c r="P57" s="137"/>
      <c r="Q57" s="137"/>
      <c r="R57" s="137"/>
      <c r="S57" s="137"/>
      <c r="T57" s="138"/>
      <c r="X57" s="39"/>
    </row>
    <row r="58" spans="2:24" ht="18" customHeight="1" x14ac:dyDescent="0.2">
      <c r="B58" s="185" t="s">
        <v>36</v>
      </c>
      <c r="C58" s="186"/>
      <c r="D58" s="181"/>
      <c r="E58" s="181"/>
      <c r="F58" s="181"/>
      <c r="G58" s="1"/>
      <c r="H58" s="1"/>
      <c r="I58" s="1"/>
      <c r="J58" s="1"/>
      <c r="K58" s="1"/>
      <c r="L58" s="191" t="s">
        <v>60</v>
      </c>
      <c r="M58" s="192"/>
      <c r="N58" s="132"/>
      <c r="O58" s="133">
        <f ca="1">N52*70%</f>
        <v>0</v>
      </c>
      <c r="P58" s="134" t="s">
        <v>57</v>
      </c>
      <c r="Q58" s="135"/>
      <c r="R58" s="133">
        <f ca="1">Q52*70%</f>
        <v>0</v>
      </c>
      <c r="S58" s="136" t="s">
        <v>58</v>
      </c>
      <c r="T58" s="133">
        <f ca="1">T52*70%</f>
        <v>0</v>
      </c>
      <c r="X58" s="39"/>
    </row>
    <row r="59" spans="2:24" ht="7.5" customHeight="1" x14ac:dyDescent="0.2">
      <c r="B59" s="4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53"/>
      <c r="X59" s="39"/>
    </row>
    <row r="60" spans="2:24" ht="15.75" x14ac:dyDescent="0.25">
      <c r="B60" s="77"/>
      <c r="C60" s="27" t="s">
        <v>37</v>
      </c>
      <c r="D60" s="181"/>
      <c r="E60" s="181"/>
      <c r="F60" s="18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53"/>
      <c r="X60" s="39"/>
    </row>
    <row r="61" spans="2:24" ht="5.25" customHeight="1" x14ac:dyDescent="0.2">
      <c r="B61" s="4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53"/>
      <c r="X61" s="39"/>
    </row>
    <row r="62" spans="2:24" ht="17.25" customHeight="1" x14ac:dyDescent="0.2">
      <c r="B62" s="78"/>
      <c r="C62" s="27" t="s">
        <v>33</v>
      </c>
      <c r="D62" s="181"/>
      <c r="E62" s="181"/>
      <c r="F62" s="181"/>
      <c r="G62" s="25"/>
      <c r="H62" s="25"/>
      <c r="I62" s="189"/>
      <c r="J62" s="189"/>
      <c r="K62" s="189"/>
      <c r="L62" s="189"/>
      <c r="M62" s="1"/>
      <c r="N62" s="1"/>
      <c r="O62" s="1"/>
      <c r="P62" s="1"/>
      <c r="Q62" s="1"/>
      <c r="R62" s="1"/>
      <c r="S62" s="1"/>
      <c r="T62" s="53"/>
      <c r="X62" s="39"/>
    </row>
    <row r="63" spans="2:24" ht="8.25" customHeight="1" x14ac:dyDescent="0.2">
      <c r="B63" s="45"/>
      <c r="C63" s="1"/>
      <c r="D63" s="1"/>
      <c r="E63" s="1"/>
      <c r="F63" s="1"/>
      <c r="G63" s="1"/>
      <c r="H63" s="1"/>
      <c r="I63" s="1"/>
      <c r="J63" s="1"/>
      <c r="K63" s="1"/>
      <c r="L63" s="40"/>
      <c r="M63" s="1"/>
      <c r="N63" s="1"/>
      <c r="O63" s="1"/>
      <c r="P63" s="104"/>
      <c r="Q63" s="1"/>
      <c r="R63" s="40"/>
      <c r="S63" s="1"/>
      <c r="T63" s="53"/>
      <c r="X63" s="39"/>
    </row>
    <row r="64" spans="2:24" ht="17.25" customHeight="1" x14ac:dyDescent="0.25">
      <c r="B64" s="196" t="s">
        <v>61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8"/>
      <c r="O64" s="198"/>
      <c r="P64" s="151" t="s">
        <v>34</v>
      </c>
      <c r="Q64" s="152"/>
      <c r="R64" s="152"/>
      <c r="S64" s="152"/>
      <c r="T64" s="153"/>
      <c r="X64" s="39"/>
    </row>
    <row r="65" spans="2:24" ht="17.25" customHeight="1" x14ac:dyDescent="0.2">
      <c r="B65" s="160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12"/>
      <c r="O65" s="112"/>
      <c r="P65" s="112"/>
      <c r="Q65" s="112"/>
      <c r="R65" s="112"/>
      <c r="S65" s="112"/>
      <c r="T65" s="113"/>
      <c r="X65" s="39"/>
    </row>
  </sheetData>
  <sheetProtection selectLockedCells="1" autoFilter="0"/>
  <autoFilter ref="C19:I19">
    <filterColumn colId="0" showButton="0"/>
  </autoFilter>
  <dataConsolidate/>
  <customSheetViews>
    <customSheetView guid="{2989E3AF-B63F-4DF2-8C20-91839C90C09D}" scale="80" showGridLines="0" fitToPage="1" showAutoFilter="1" hiddenColumns="1" topLeftCell="D1">
      <pane ySplit="11" topLeftCell="A12" activePane="bottomLeft" state="frozen"/>
      <selection pane="bottomLeft" activeCell="F16" sqref="F16:G16"/>
      <pageMargins left="0.78740157480314965" right="0.78740157480314965" top="0.19685039370078741" bottom="0.19685039370078741" header="0" footer="0"/>
      <printOptions horizontalCentered="1" verticalCentered="1"/>
      <pageSetup paperSize="9" scale="75" orientation="landscape" horizontalDpi="360" verticalDpi="360" r:id="rId1"/>
      <headerFooter alignWithMargins="0"/>
      <autoFilter ref="B11:G47">
        <filterColumn colId="0" showButton="0"/>
        <filterColumn colId="4" showButton="0"/>
      </autoFilter>
    </customSheetView>
    <customSheetView guid="{91496D87-36A7-48A5-9BAF-69F888C5301B}" showGridLines="0" fitToPage="1" showAutoFilter="1" showRuler="0">
      <pane ySplit="10" topLeftCell="A35" activePane="bottomLeft" state="frozen"/>
      <selection pane="bottomLeft" activeCell="E41" sqref="E41:F41"/>
      <pageMargins left="0.78740157480314965" right="0.78740157480314965" top="0.59055118110236227" bottom="0.59055118110236227" header="0" footer="0"/>
      <printOptions horizontalCentered="1" verticalCentered="1"/>
      <pageSetup paperSize="9" scale="80" orientation="landscape" horizontalDpi="360" verticalDpi="360" r:id="rId2"/>
      <headerFooter alignWithMargins="0"/>
      <autoFilter ref="B1:F1"/>
    </customSheetView>
  </customSheetViews>
  <mergeCells count="143">
    <mergeCell ref="A1:C3"/>
    <mergeCell ref="N29:O29"/>
    <mergeCell ref="C44:D44"/>
    <mergeCell ref="C45:D45"/>
    <mergeCell ref="N25:O25"/>
    <mergeCell ref="C47:D47"/>
    <mergeCell ref="C46:D46"/>
    <mergeCell ref="C41:D41"/>
    <mergeCell ref="C42:D42"/>
    <mergeCell ref="C43:D43"/>
    <mergeCell ref="N37:O37"/>
    <mergeCell ref="N46:O46"/>
    <mergeCell ref="N39:O39"/>
    <mergeCell ref="P18:T19"/>
    <mergeCell ref="C22:D22"/>
    <mergeCell ref="E52:G52"/>
    <mergeCell ref="C16:K16"/>
    <mergeCell ref="L16:Q16"/>
    <mergeCell ref="R16:S16"/>
    <mergeCell ref="O5:Q5"/>
    <mergeCell ref="O7:Q7"/>
    <mergeCell ref="R7:S7"/>
    <mergeCell ref="R5:S5"/>
    <mergeCell ref="N18:O19"/>
    <mergeCell ref="N20:O20"/>
    <mergeCell ref="N21:O21"/>
    <mergeCell ref="P27:T27"/>
    <mergeCell ref="N24:O24"/>
    <mergeCell ref="N22:O22"/>
    <mergeCell ref="C23:D23"/>
    <mergeCell ref="C33:D33"/>
    <mergeCell ref="C51:D51"/>
    <mergeCell ref="N51:O51"/>
    <mergeCell ref="N50:O50"/>
    <mergeCell ref="C31:D31"/>
    <mergeCell ref="C24:D24"/>
    <mergeCell ref="N28:O28"/>
    <mergeCell ref="P48:T48"/>
    <mergeCell ref="P51:T51"/>
    <mergeCell ref="N49:O49"/>
    <mergeCell ref="B64:O64"/>
    <mergeCell ref="P24:T24"/>
    <mergeCell ref="M18:M19"/>
    <mergeCell ref="P21:T21"/>
    <mergeCell ref="P22:T22"/>
    <mergeCell ref="P23:T23"/>
    <mergeCell ref="B18:B19"/>
    <mergeCell ref="C25:D25"/>
    <mergeCell ref="C36:D36"/>
    <mergeCell ref="C35:D35"/>
    <mergeCell ref="C34:D34"/>
    <mergeCell ref="C26:D26"/>
    <mergeCell ref="C27:D27"/>
    <mergeCell ref="C29:D29"/>
    <mergeCell ref="C32:D32"/>
    <mergeCell ref="C30:D30"/>
    <mergeCell ref="C19:D19"/>
    <mergeCell ref="C20:D20"/>
    <mergeCell ref="C21:D21"/>
    <mergeCell ref="C28:D28"/>
    <mergeCell ref="C18:G18"/>
    <mergeCell ref="N48:O48"/>
    <mergeCell ref="C49:D49"/>
    <mergeCell ref="B56:C56"/>
    <mergeCell ref="D56:F56"/>
    <mergeCell ref="B54:C54"/>
    <mergeCell ref="D54:F54"/>
    <mergeCell ref="L54:M54"/>
    <mergeCell ref="L56:M56"/>
    <mergeCell ref="L58:M58"/>
    <mergeCell ref="N52:O52"/>
    <mergeCell ref="P50:T50"/>
    <mergeCell ref="D62:F62"/>
    <mergeCell ref="D60:F60"/>
    <mergeCell ref="C52:D52"/>
    <mergeCell ref="N26:O26"/>
    <mergeCell ref="N31:O31"/>
    <mergeCell ref="N27:O27"/>
    <mergeCell ref="P34:T34"/>
    <mergeCell ref="P37:T37"/>
    <mergeCell ref="N35:O35"/>
    <mergeCell ref="N34:O34"/>
    <mergeCell ref="N38:O38"/>
    <mergeCell ref="N30:O30"/>
    <mergeCell ref="C39:D39"/>
    <mergeCell ref="C40:D40"/>
    <mergeCell ref="C38:D38"/>
    <mergeCell ref="C37:D37"/>
    <mergeCell ref="B58:C58"/>
    <mergeCell ref="Q52:R52"/>
    <mergeCell ref="C50:D50"/>
    <mergeCell ref="D58:F58"/>
    <mergeCell ref="I62:L62"/>
    <mergeCell ref="P49:T49"/>
    <mergeCell ref="C48:D48"/>
    <mergeCell ref="B65:M65"/>
    <mergeCell ref="P39:T39"/>
    <mergeCell ref="E5:F5"/>
    <mergeCell ref="E7:F7"/>
    <mergeCell ref="E9:F9"/>
    <mergeCell ref="E12:F12"/>
    <mergeCell ref="Q9:S9"/>
    <mergeCell ref="L14:O14"/>
    <mergeCell ref="R14:S14"/>
    <mergeCell ref="R12:S12"/>
    <mergeCell ref="I5:N5"/>
    <mergeCell ref="I9:N9"/>
    <mergeCell ref="M12:Q12"/>
    <mergeCell ref="E14:I14"/>
    <mergeCell ref="H18:I18"/>
    <mergeCell ref="P20:T20"/>
    <mergeCell ref="N23:O23"/>
    <mergeCell ref="N36:O36"/>
    <mergeCell ref="P25:T25"/>
    <mergeCell ref="P32:T32"/>
    <mergeCell ref="N33:O33"/>
    <mergeCell ref="P33:T33"/>
    <mergeCell ref="P35:T35"/>
    <mergeCell ref="P26:T26"/>
    <mergeCell ref="E2:T2"/>
    <mergeCell ref="P64:T64"/>
    <mergeCell ref="N47:O47"/>
    <mergeCell ref="N40:O40"/>
    <mergeCell ref="N43:O43"/>
    <mergeCell ref="P45:T45"/>
    <mergeCell ref="P47:T47"/>
    <mergeCell ref="N42:O42"/>
    <mergeCell ref="N44:O44"/>
    <mergeCell ref="N45:O45"/>
    <mergeCell ref="P44:T44"/>
    <mergeCell ref="P43:T43"/>
    <mergeCell ref="P46:T46"/>
    <mergeCell ref="P41:T41"/>
    <mergeCell ref="P42:T42"/>
    <mergeCell ref="P40:T40"/>
    <mergeCell ref="N41:O41"/>
    <mergeCell ref="P36:T36"/>
    <mergeCell ref="P28:T28"/>
    <mergeCell ref="P38:T38"/>
    <mergeCell ref="P31:T31"/>
    <mergeCell ref="P30:T30"/>
    <mergeCell ref="P29:T29"/>
    <mergeCell ref="N32:O32"/>
  </mergeCells>
  <phoneticPr fontId="4" type="noConversion"/>
  <dataValidations xWindow="294" yWindow="810" count="10">
    <dataValidation type="decimal" allowBlank="1" showInputMessage="1" showErrorMessage="1" promptTitle="Kostensatz je Teilnehmer:" prompt="Kostensatz je Teilnehmer lt. Los- und Preisblatt." sqref="R12:S12">
      <formula1>0</formula1>
      <formula2>10000</formula2>
    </dataValidation>
    <dataValidation type="list" allowBlank="1" showInputMessage="1" showErrorMessage="1" sqref="H7">
      <formula1>"1,2,3,4,..."</formula1>
    </dataValidation>
    <dataValidation type="list" allowBlank="1" showInputMessage="1" showErrorMessage="1" errorTitle="Reha" error="Nur &quot;J&quot; oder &quot;j&quot; oder &quot;leer&quot; zulässig." promptTitle="Reha-Status" prompt="Teilnehmer mit Reha-Status = &quot;J&quot; oder &quot;j&quot;" sqref="E20:E25">
      <formula1>$W$41</formula1>
    </dataValidation>
    <dataValidation type="list" errorStyle="information" allowBlank="1" showInputMessage="1" sqref="P20:T51">
      <formula1>$W$22:$W$32</formula1>
    </dataValidation>
    <dataValidation type="date" allowBlank="1" showInputMessage="1" showErrorMessage="1" sqref="F8">
      <formula1>38353</formula1>
      <formula2>42369</formula2>
    </dataValidation>
    <dataValidation type="list" allowBlank="1" showInputMessage="1" showErrorMessage="1" sqref="K13:L13 K15:L15 I12">
      <formula1>"TN 1. Jahr =, TN 2. Jahr =,TN 3. Jahr =,TN 4. Jahr =,Festpreis,..."</formula1>
    </dataValidation>
    <dataValidation type="list" allowBlank="1" showInputMessage="1" showErrorMessage="1" errorTitle="Reha" error="Teilnehmer mit Reha-Status:_x000a_Nur &quot;J&quot; oder &quot;j&quot; oder &quot;leer&quot; zulässig." promptTitle="Reha-Status" prompt="Teilnehmer mit Reha-Status = &quot;J&quot; oder &quot;j&quot;" sqref="E26:E51">
      <formula1>$W$41</formula1>
    </dataValidation>
    <dataValidation type="decimal" allowBlank="1" showInputMessage="1" showErrorMessage="1" promptTitle="Maßnahmekosten:" prompt="Maßnahmekosten gesamt für Abrechnungsmonat." sqref="E12">
      <formula1>0</formula1>
      <formula2>100000</formula2>
    </dataValidation>
    <dataValidation type="list" allowBlank="1" showInputMessage="1" showErrorMessage="1" promptTitle="Anwesenheitsliste:" prompt="Die Anwesendheitsliste muss übermittelt werden - entweder über eM@w oder zusammen mit diesem Nachweis." sqref="E52:G52">
      <formula1>"Übermittlungsart auswählen,wird per eM@w übermittelt,ist angeklammert beigefügt"</formula1>
    </dataValidation>
    <dataValidation type="list" allowBlank="1" showInputMessage="1" showErrorMessage="1" sqref="R16:S16">
      <formula1>"Ja,Nein"</formula1>
    </dataValidation>
  </dataValidations>
  <printOptions horizontalCentered="1" verticalCentered="1"/>
  <pageMargins left="0.78740157480314965" right="0.78740157480314965" top="0.19685039370078741" bottom="0.19685039370078741" header="0" footer="0"/>
  <pageSetup paperSize="9" scale="64" orientation="landscape" horizontalDpi="360" verticalDpi="360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AusbVerg</vt:lpstr>
      <vt:lpstr>AusbVerg!Druckbereich</vt:lpstr>
    </vt:vector>
  </TitlesOfParts>
  <Company>OS Dortmund 041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Griese;Frank-Michael</dc:creator>
  <cp:lastModifiedBy>LeeuwenU001</cp:lastModifiedBy>
  <cp:lastPrinted>2018-09-13T11:02:32Z</cp:lastPrinted>
  <dcterms:created xsi:type="dcterms:W3CDTF">2008-04-19T03:05:29Z</dcterms:created>
  <dcterms:modified xsi:type="dcterms:W3CDTF">2020-06-22T05:31:44Z</dcterms:modified>
</cp:coreProperties>
</file>